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" sheetId="1" r:id="rId1"/>
  </sheets>
  <definedNames>
    <definedName name="_xlnm.Print_Titles" localSheetId="0">'4'!$6:$7</definedName>
  </definedNames>
  <calcPr fullCalcOnLoad="1"/>
</workbook>
</file>

<file path=xl/sharedStrings.xml><?xml version="1.0" encoding="utf-8"?>
<sst xmlns="http://schemas.openxmlformats.org/spreadsheetml/2006/main" count="416" uniqueCount="194">
  <si>
    <t>Наименование объекта</t>
  </si>
  <si>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</si>
  <si>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</si>
  <si>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</si>
  <si>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</si>
  <si>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</si>
  <si>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</si>
  <si>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</si>
  <si>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</si>
  <si>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</si>
  <si>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</si>
  <si>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</si>
  <si>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Строительство гаражей, благоустройство территории ОВД</t>
  </si>
  <si>
    <t>Стр-во автогородков для проведения практических занятий по обучению несовершеннолетних безопасному поведению на улицах и на дорогах</t>
  </si>
  <si>
    <t>Сети газоснабжения 5, 7 МКР</t>
  </si>
  <si>
    <t>Реконструкция газоснабжения в Югорск-2</t>
  </si>
  <si>
    <t>Сети энергоснабжения (освещение транспортной развязки)</t>
  </si>
  <si>
    <t>Дошкольное учреждение 14-го мкр (детский сад на 140 мест)</t>
  </si>
  <si>
    <t>Реконструкция здания школы-лицея</t>
  </si>
  <si>
    <t>Физкультурно-спортивный комплекс с универсальным игровым залом"</t>
  </si>
  <si>
    <t>Сети канализации по ул. Заводской</t>
  </si>
  <si>
    <t>Программа "Развитие физической культуры и спорта в Ханты-Мансийском автономном округе - Югре» на 2011-2013 годы</t>
  </si>
  <si>
    <t>Программа "Развитие транспортной системы Ханты-Мансийского
автономного округа - Югры на 2011 - 2013 годы"
Подпрограмма "Автомобильные дороги"</t>
  </si>
  <si>
    <t>Примечания</t>
  </si>
  <si>
    <t>не программное мероприятие</t>
  </si>
  <si>
    <t>ИТОГО:</t>
  </si>
  <si>
    <t>количество мест</t>
  </si>
  <si>
    <t>м3/сутки</t>
  </si>
  <si>
    <t>м2</t>
  </si>
  <si>
    <t>м</t>
  </si>
  <si>
    <t>Приложение</t>
  </si>
  <si>
    <t>к распоряжению администрации города Югорска</t>
  </si>
  <si>
    <t>№ _________ от ________________</t>
  </si>
  <si>
    <t>Программа "Модернизация и реформирование жилищно-коммунального комплекса ХМАО Югры на 2011-2013 годы"</t>
  </si>
  <si>
    <t>Наименование мероприятия</t>
  </si>
  <si>
    <t>Долгосрочная целевая программа  "Мероприятия по профилактике правонарушений  в г.Югорске на 2011-2013 г.г.</t>
  </si>
  <si>
    <t>Гаражи на территории ОВД</t>
  </si>
  <si>
    <t>КОС - 7000</t>
  </si>
  <si>
    <t>Строительство сетей газоснабжения 5, 7 МКР</t>
  </si>
  <si>
    <t>Сети газоснабжения в Югорск-2</t>
  </si>
  <si>
    <t>Сети газоснабжения МКР 7Б</t>
  </si>
  <si>
    <t>Сети энергоснабжения  МКР 5,7</t>
  </si>
  <si>
    <t>Школа-лицей</t>
  </si>
  <si>
    <t>Строительство физкультурно-спортивного комплекса с универсальным игровым залом</t>
  </si>
  <si>
    <t>ВОС - 15000</t>
  </si>
  <si>
    <t>Программа «Повышение безопасности дорожного движения в ХМАО-Югре» на 2004-2010 годы</t>
  </si>
  <si>
    <t>Долгосрочная целевая программа "Развитие муниципальной системы образования города Югорска на 2011-2013 годы"</t>
  </si>
  <si>
    <t>Программа "Новая школа Югры" на 2010-2013 годы. Подпрограмма "Развитие материально-технической базы сферы образования"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</si>
  <si>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</si>
  <si>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</si>
  <si>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</si>
  <si>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</si>
  <si>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Жилой дом по ул.Сахарова,2Б</t>
  </si>
  <si>
    <t>Строительство жилого дома по ул.Сахарова,2Б</t>
  </si>
  <si>
    <t>Программа "Улучшение жилищных условий населения ХМАО-Югры" на 2011-2013 годы и плановый период до 2015 года" Подпрограмма "Обеспечение жильем граждан, проживающих в жилых помещениях, непригодных для проживания"</t>
  </si>
  <si>
    <t>Благоустройство Югорска-2</t>
  </si>
  <si>
    <t>Устройство безбарьерной среды</t>
  </si>
  <si>
    <t>Малые архитектурные формы</t>
  </si>
  <si>
    <t>Строительство сетей газоснабжение МКР 7б</t>
  </si>
  <si>
    <t>Строительство сетей энергоснабжение  МКР 5,7</t>
  </si>
  <si>
    <t>Строительство сетей энергоснабжения (освещение транспортной развязки)</t>
  </si>
  <si>
    <t>Строительство сетей канализации по ул. Заводской</t>
  </si>
  <si>
    <t>Безбарьерная среда</t>
  </si>
  <si>
    <t>Установка малых архитектурных форм</t>
  </si>
  <si>
    <t>Строительство дошкольного учреждения 14-го мкр (детский сад на 140 мест)</t>
  </si>
  <si>
    <t>Программа "Совершенствование и развитие сети автомобильных дорог в г. Югорске на 2008-2011 годы"</t>
  </si>
  <si>
    <t>Дворы по ул. Мира,4, Железнодорожная, 11а, 19а, 21а</t>
  </si>
  <si>
    <t>Благоустройство дворов по ул. Мира,4, Железнодорожная, 11а, 19а, 21а</t>
  </si>
  <si>
    <t>Комплексное благоустройство и озеленение города Югорска на 2007-2011 годы</t>
  </si>
  <si>
    <t xml:space="preserve"> Югорск-2</t>
  </si>
  <si>
    <t>Территрия от КДЦ до храма</t>
  </si>
  <si>
    <t>Благоустройство от КДЦ до Храма</t>
  </si>
  <si>
    <t>Кредиторская задолженность</t>
  </si>
  <si>
    <t>Контрольно-исполнительная съемка, БТИ</t>
  </si>
  <si>
    <t>Ведется проектирование</t>
  </si>
  <si>
    <t>390/ 2172/ 17600</t>
  </si>
  <si>
    <t>чел./час /зрит. /кв.м</t>
  </si>
  <si>
    <t>800/ 8049</t>
  </si>
  <si>
    <t>учащ./ кв.м</t>
  </si>
  <si>
    <t>Жилой дом по ул. Мичурина, 19</t>
  </si>
  <si>
    <t>Строительство жилого дома в квартале улиц Труда, пер.Северный по ул. Мичурина. 19 в г. Югорске</t>
  </si>
  <si>
    <t>км</t>
  </si>
  <si>
    <t>кв.м</t>
  </si>
  <si>
    <t>Автомобильная дорога по ул.Калинина (от ул. Механизаторов до ул. Славянская)</t>
  </si>
  <si>
    <t>Автомобильная дорога по ул.Механизаторов (от ул. Ленина до ул. Калинина)</t>
  </si>
  <si>
    <t>Автомобильная дорога по ул. Менделеева от ул. Магистральная до ул. Студенческая)</t>
  </si>
  <si>
    <t>Автомобильная дорога по ул. Никольская (от ул. Газовиков до ул. Промышленная)</t>
  </si>
  <si>
    <t>Автомобильная дорога по ул. Мира (от ул. Калинина до ул. Ленина)</t>
  </si>
  <si>
    <t>Автомобильная дорога улиц Защитников Отечества - Солнечная - Покровская</t>
  </si>
  <si>
    <t>Автомобильная дорога  улиц Мичурина - Лунная</t>
  </si>
  <si>
    <t>Автомобильная дорога по ул. Свердлова (от детского сада "Брусничка до ул. Студенческая)</t>
  </si>
  <si>
    <t>Программа "Стимулирование жилищного строительства в городе Югорске (строительство)"</t>
  </si>
  <si>
    <t>56/ 2683,4/ 3554,8</t>
  </si>
  <si>
    <t>квартир/ кв.м квартир/ кв.м здания</t>
  </si>
  <si>
    <t>Жилой дом по ул. Садовая, 76</t>
  </si>
  <si>
    <t>Программа "Содействие развитию жилищного строительства на 2011-2013 годы и на период до 2015 года", Подпрограмма "Стимулирование жилищного  строительства"</t>
  </si>
  <si>
    <t>квартир/ кв.м квартир</t>
  </si>
  <si>
    <t>32/ 1614,44</t>
  </si>
  <si>
    <t>Жилой дом по ул. Менделеева, 53</t>
  </si>
  <si>
    <t>Сети канализации 3 микрорайона</t>
  </si>
  <si>
    <t>Строительство сетей канализации микрорайонов индивидуальной застройки. 3 мкр</t>
  </si>
  <si>
    <t>Программа "Мероприятия по обеспечению инженерной инфраструктурой участков, предназначенных для жилищного строительства в городе Югорске на 2011 год"</t>
  </si>
  <si>
    <t>Напорная канализационная сеть от 16 мкр</t>
  </si>
  <si>
    <t>Строительство напорной канализационой сети от 16 мкр</t>
  </si>
  <si>
    <t>Сети водоснабжения 16 мкр</t>
  </si>
  <si>
    <t>Строительство сетей водоснабжения микрорайонов индивидуальной застройки. 16 мкр</t>
  </si>
  <si>
    <t>Инженерные сети 14 мкр</t>
  </si>
  <si>
    <t>Строительство инженерных сетей 14 мкр</t>
  </si>
  <si>
    <t>Сети канализации 13 мкр</t>
  </si>
  <si>
    <t>Строительство сетей канализации 13 мкр</t>
  </si>
  <si>
    <t>Сети водоснабжения 13 мкр</t>
  </si>
  <si>
    <t>Строительство сетей водоснабжения 13 мкр</t>
  </si>
  <si>
    <t>Многоэтажная застройка 5а мкр (инженерные сети)</t>
  </si>
  <si>
    <t>Строительство инженерных сетей к многоэтажной застройке 5а мкр (2 этап, 2 очередь)</t>
  </si>
  <si>
    <t>Сети водоснабжения микрорайона индивидуальной застройки в Югорске-2</t>
  </si>
  <si>
    <t xml:space="preserve">Строительство сетей водоснабжения микрорайона индивидуальной застройки в Югорске-2 </t>
  </si>
  <si>
    <t>Сети канализации микрорайона индивидуальной застройки в Югорске-2</t>
  </si>
  <si>
    <t xml:space="preserve">Строительство сетей канализации микрорайона индивидуальной застройки в Югорске-2 </t>
  </si>
  <si>
    <t>Художественно-эстетическая школа</t>
  </si>
  <si>
    <t>Строительство художественно-эстетической школы</t>
  </si>
  <si>
    <t>ведется проектирование</t>
  </si>
  <si>
    <t>Премия за победу в конкурсе "Самый благоустроенный город"</t>
  </si>
  <si>
    <t>300/ 3566</t>
  </si>
  <si>
    <t>Реконструкция автомобильной дороги по ул. Калинина (от ул. Механизаторов до ул. Славянская) в г. Югорске</t>
  </si>
  <si>
    <t>Реконструкция ул. Механизаторов (от ул. Ленина до ул. Калинина) в г. Югорске</t>
  </si>
  <si>
    <t xml:space="preserve"> Реконструкция ул. Менделеева в г. Югорске </t>
  </si>
  <si>
    <t>Реконструкция автомобильной дороги по ул. Никольская (от ул. Газовиков до ул. Промышленная) в г. Югорске</t>
  </si>
  <si>
    <t>Реконструкция автомобильной дороги по ул. Мира ( от ул. Калинина до ул. Ленина) в г. Югорске</t>
  </si>
  <si>
    <t>Реконструкция автомобильной дороги улиц  Защитников Отечества-Солнечная-Покровская в г. Югорске</t>
  </si>
  <si>
    <t>Реконструкция  автомобильной дороги ул. Мичурина-ул. Лунная в г. Югорске</t>
  </si>
  <si>
    <t>Реконструкция автомобильной дороги по ул. Свердлова (от детского сада "Брусничка" до ул. Студенческая)</t>
  </si>
  <si>
    <t>Строительство многоэтажного  жилого дома для социальных нужд по ул. Садовая, 76</t>
  </si>
  <si>
    <t>Строительство многоэтажного  жилого  дома для социальных нужд по ул. Менделеева, 53</t>
  </si>
  <si>
    <t>Расширение канализационных очистных сооружений в г. Югорске</t>
  </si>
  <si>
    <t xml:space="preserve">Программа  «Создание условий для улучшения качества предоставления коммунальных услуг в городе Югорске на 2011 год»  </t>
  </si>
  <si>
    <t>Расширение водоочистных сооружений в г. Югорске</t>
  </si>
  <si>
    <t>окружной  бюджет</t>
  </si>
  <si>
    <t>Детский городок по ул. Газовиков дома №3,4,5</t>
  </si>
  <si>
    <t>Устройство детского городока по ул. Газовиков дома №3,4,5</t>
  </si>
  <si>
    <t>Детский городок по ул. Титова №9-Дружбы Народов №1</t>
  </si>
  <si>
    <t>Реконструкция детского городка по ул. Титова №9-Дружбы Народов №1</t>
  </si>
  <si>
    <t>Детский городок по ул. Магистральная №21</t>
  </si>
  <si>
    <t>Реконструкция детского городка по ул. Магистральная №21</t>
  </si>
  <si>
    <t>Детский городок мкр. ПМК-5</t>
  </si>
  <si>
    <t>Реконструкция детского городка мкр. ПМК-5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</si>
  <si>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помещения</t>
  </si>
  <si>
    <t>Автомобильная дорога по ул. Никольская (от ул.Студенческая до ул. Газовиков)</t>
  </si>
  <si>
    <t>Реконструкция автомобильной дороги по ул. Никольская (от ул.Студенческая до ул. Газовиков)</t>
  </si>
  <si>
    <t>Городское кладбище</t>
  </si>
  <si>
    <t>Расширение городского кладбища</t>
  </si>
  <si>
    <t>Дворовые территории жилых домов №2, №6 по ул. Газовиков</t>
  </si>
  <si>
    <t>Благоустройство дворовых территорий жилых домов №2, №6 по ул. Газовиков</t>
  </si>
  <si>
    <t>Здание по ул. 40 лет Победы. 11</t>
  </si>
  <si>
    <t>Реконструкция "Универмага" под учебный центр</t>
  </si>
  <si>
    <t>кв.м.</t>
  </si>
  <si>
    <t>Устройство  детского городка по ул. Никольская, д.11-13</t>
  </si>
  <si>
    <t>Реконструкция детского городка по ул. Энтузиастов, 3а</t>
  </si>
  <si>
    <t>Детский городок по ул. Энтузиастов, 3а</t>
  </si>
  <si>
    <t>6000500</t>
  </si>
  <si>
    <t>6000400</t>
  </si>
  <si>
    <t>Благоустройство дворов по ул. Буряка-Железнодорожная-Механизаторов</t>
  </si>
  <si>
    <t>проводится экспертиза</t>
  </si>
  <si>
    <t>Сети канализации микрорайонов индивидуальной застройки. 16 мкр</t>
  </si>
  <si>
    <t>Строительство сетей канализации микрорайонов индивидуальной застройки. 16 мкр</t>
  </si>
  <si>
    <t>Сети водоснабжения микрорайонов индивидуальной застройки мкр. 5,7</t>
  </si>
  <si>
    <t>Строительство сетей водоснабжения микрорайонов индивидуальной застройки мкр. 5,7</t>
  </si>
  <si>
    <t>Сети энергоснабжения индивидуальной жилой застройки в районе улицы Полевая</t>
  </si>
  <si>
    <t>Строительство сетей энергоснабжения индивидуальной жилой застройки в районе улицы Полевая</t>
  </si>
  <si>
    <t>Сети газоснабжения индивидуальной жилой застройки в районе улицы Полевая</t>
  </si>
  <si>
    <t>Строительство сетей газоснабжения индивидуальной жилой застройки в районе улицы Полевая</t>
  </si>
  <si>
    <t>Сети газоснабжения микрорайона индивидуальной застройки 18 микрорайон</t>
  </si>
  <si>
    <t>Строительство сетей газоснабжения микрорайона индивидуальной застройки 18 микрорайон</t>
  </si>
  <si>
    <t>Сети электроснабжения микрорайона индивидуальной застройки 14 мкр. 3 этап</t>
  </si>
  <si>
    <t>Строительство сетей электроснабжения микрорайона индивидуальной застройки 14 мкр. 3 этап</t>
  </si>
  <si>
    <t>проектирование</t>
  </si>
  <si>
    <t>Программа "Наш дом" на 2011-2013 годы</t>
  </si>
  <si>
    <t>Дворы по ул. Буряка-Железнодорожная-Механизаторов</t>
  </si>
  <si>
    <t>Территория на пересечении улиц Толстого и Газовиков</t>
  </si>
  <si>
    <t>Благоустройство территории на пересечении улиц Толстого и Газовиков</t>
  </si>
  <si>
    <t>Квартал жилых домов по ул. Таежная, 12/3,12/4</t>
  </si>
  <si>
    <t>Благоустройство квартала жилых домов по ул. Таежная, 12/3,12/4</t>
  </si>
  <si>
    <t xml:space="preserve">Сети уличного освещения по ул. Сахарова </t>
  </si>
  <si>
    <t>Сети уличного освещения по ул. Кл. Цеткин</t>
  </si>
  <si>
    <t xml:space="preserve">Строительство сетей уличного освещения по ул. Сахарова </t>
  </si>
  <si>
    <t>Строительство сетей уличного освещения по ул. Кл. Цеткин</t>
  </si>
  <si>
    <t>Непрограммный объект</t>
  </si>
  <si>
    <t>Автогородок для проведения практических занятий по обучению несовершеннолетних безопасному поведению на улицах и на дорогах</t>
  </si>
  <si>
    <t>Детский городок по ул. Никольская д.11-13</t>
  </si>
  <si>
    <t>Придомовые территории жилых домов по ул. Свердлова, 4,6</t>
  </si>
  <si>
    <t>Установка ограждений придомовых территорий жилых домов по ул. Свердлова, 4,6</t>
  </si>
  <si>
    <t>Придомовые территории жилых домов по  ул. Никольская</t>
  </si>
  <si>
    <t>Установка ограждений придомовых территорий жилых домов по ул. Никольская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</si>
  <si>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</si>
  <si>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 xml:space="preserve">ПЕРЕЧЕНЬ СТРОЕК ИОБЪЕКТОВ на 2011 год и плановый период 2012 – 2013 годов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</si>
</sst>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5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6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7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3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119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65" fontId="21" fillId="0" borderId="24" xfId="164" applyNumberFormat="1" applyFont="1" applyFill="1" applyBorder="1" applyAlignment="1" applyProtection="1">
      <alignment horizontal="center" vertical="center"/>
      <protection hidden="1"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167" fontId="21" fillId="0" borderId="24" xfId="164" applyNumberFormat="1" applyFont="1" applyFill="1" applyBorder="1" applyAlignment="1" applyProtection="1">
      <alignment horizontal="center" vertical="center"/>
      <protection hidden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5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" vertical="center" wrapText="1"/>
    </xf>
    <xf numFmtId="169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8" xfId="164" applyNumberFormat="1" applyFont="1" applyFill="1" applyBorder="1" applyAlignment="1" applyProtection="1">
      <alignment horizontal="center" vertical="center"/>
      <protection hidden="1"/>
    </xf>
    <xf numFmtId="167" fontId="21" fillId="0" borderId="29" xfId="164" applyNumberFormat="1" applyFont="1" applyFill="1" applyBorder="1" applyAlignment="1" applyProtection="1">
      <alignment horizontal="center" vertical="center"/>
      <protection hidden="1"/>
    </xf>
    <xf numFmtId="0" fontId="25" fillId="0" borderId="24" xfId="0" applyFont="1" applyFill="1" applyBorder="1" applyAlignment="1">
      <alignment horizontal="center" vertical="center" wrapText="1"/>
    </xf>
    <xf numFmtId="0" fontId="21" fillId="0" borderId="20" xfId="164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1" fillId="0" borderId="19" xfId="164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167" fontId="21" fillId="0" borderId="33" xfId="164" applyNumberFormat="1" applyFont="1" applyFill="1" applyBorder="1" applyAlignment="1" applyProtection="1">
      <alignment horizontal="center" vertical="center"/>
      <protection hidden="1"/>
    </xf>
    <xf numFmtId="0" fontId="21" fillId="0" borderId="19" xfId="162" applyFont="1" applyFill="1" applyBorder="1" applyAlignment="1">
      <alignment horizontal="center" vertical="center" wrapText="1"/>
      <protection/>
    </xf>
    <xf numFmtId="3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162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2" fillId="0" borderId="3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169" fontId="12" fillId="0" borderId="22" xfId="0" applyNumberFormat="1" applyFont="1" applyBorder="1" applyAlignment="1">
      <alignment horizontal="center"/>
    </xf>
    <xf numFmtId="169" fontId="12" fillId="0" borderId="2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5" fillId="0" borderId="30" xfId="0" applyFont="1" applyFill="1" applyBorder="1" applyAlignment="1">
      <alignment horizontal="center" vertical="center" wrapText="1"/>
    </xf>
    <xf numFmtId="169" fontId="30" fillId="0" borderId="22" xfId="0" applyNumberFormat="1" applyFont="1" applyFill="1" applyBorder="1" applyAlignment="1">
      <alignment horizontal="center"/>
    </xf>
    <xf numFmtId="49" fontId="21" fillId="0" borderId="19" xfId="163" applyNumberFormat="1" applyFont="1" applyBorder="1" applyAlignment="1">
      <alignment horizontal="center" vertical="center"/>
      <protection/>
    </xf>
    <xf numFmtId="3" fontId="28" fillId="0" borderId="25" xfId="0" applyNumberFormat="1" applyFont="1" applyFill="1" applyBorder="1" applyAlignment="1">
      <alignment horizontal="center" vertical="center" wrapText="1"/>
    </xf>
    <xf numFmtId="49" fontId="21" fillId="0" borderId="19" xfId="163" applyNumberFormat="1" applyFont="1" applyFill="1" applyBorder="1" applyAlignment="1">
      <alignment horizontal="center" vertical="center"/>
      <protection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center" vertical="center" wrapText="1"/>
    </xf>
    <xf numFmtId="171" fontId="23" fillId="0" borderId="1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1" fillId="0" borderId="20" xfId="164" applyFont="1" applyFill="1" applyBorder="1" applyAlignment="1" applyProtection="1">
      <alignment horizontal="center" vertical="center" wrapText="1"/>
      <protection hidden="1"/>
    </xf>
    <xf numFmtId="0" fontId="21" fillId="0" borderId="24" xfId="164" applyFont="1" applyFill="1" applyBorder="1" applyAlignment="1" applyProtection="1">
      <alignment horizontal="center" vertical="center" wrapText="1"/>
      <protection hidden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31" xfId="0" applyNumberFormat="1" applyFont="1" applyFill="1" applyBorder="1" applyAlignment="1">
      <alignment horizontal="center" vertical="center"/>
    </xf>
    <xf numFmtId="3" fontId="25" fillId="0" borderId="36" xfId="0" applyNumberFormat="1" applyFont="1" applyFill="1" applyBorder="1" applyAlignment="1">
      <alignment horizontal="center" vertical="center"/>
    </xf>
    <xf numFmtId="3" fontId="25" fillId="0" borderId="37" xfId="0" applyNumberFormat="1" applyFont="1" applyFill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164" fontId="21" fillId="0" borderId="30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4" xfId="164" applyNumberFormat="1" applyFont="1" applyFill="1" applyBorder="1" applyAlignment="1" applyProtection="1">
      <alignment horizontal="center" vertical="center"/>
      <protection hidden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3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0" xfId="0" applyFont="1" applyFill="1" applyBorder="1" applyAlignment="1">
      <alignment horizontal="center" vertical="center" wrapText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30" xfId="0" applyNumberFormat="1" applyFont="1" applyFill="1" applyBorder="1" applyAlignment="1">
      <alignment horizontal="center" vertical="center"/>
    </xf>
    <xf numFmtId="169" fontId="21" fillId="0" borderId="30" xfId="164" applyNumberFormat="1" applyFont="1" applyFill="1" applyBorder="1" applyAlignment="1" applyProtection="1">
      <alignment horizontal="center" vertical="center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3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 wrapText="1"/>
    </xf>
    <xf numFmtId="0" fontId="22" fillId="0" borderId="19" xfId="0" applyFont="1" applyBorder="1" applyAlignment="1">
      <alignment horizontal="center"/>
    </xf>
    <xf numFmtId="165" fontId="21" fillId="0" borderId="44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44" xfId="0" applyFont="1" applyFill="1" applyBorder="1" applyAlignment="1">
      <alignment horizontal="center" vertical="center" wrapText="1"/>
    </xf>
    <xf numFmtId="3" fontId="25" fillId="0" borderId="44" xfId="0" applyNumberFormat="1" applyFont="1" applyFill="1" applyBorder="1" applyAlignment="1">
      <alignment horizontal="center" vertical="center"/>
    </xf>
    <xf numFmtId="169" fontId="21" fillId="0" borderId="44" xfId="164" applyNumberFormat="1" applyFont="1" applyFill="1" applyBorder="1" applyAlignment="1" applyProtection="1">
      <alignment horizontal="center" vertical="center"/>
      <protection hidden="1"/>
    </xf>
    <xf numFmtId="0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24" xfId="164" applyNumberFormat="1" applyFont="1" applyFill="1" applyBorder="1" applyAlignment="1" applyProtection="1">
      <alignment horizontal="center" vertical="center" wrapText="1"/>
      <protection hidden="1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3" sqref="O33"/>
    </sheetView>
  </sheetViews>
  <sheetFormatPr defaultColWidth="9.140625" defaultRowHeight="15"/>
  <cols>
    <col min="1" max="1" width="18.421875" style="0" customWidth="1"/>
    <col min="2" max="2" width="23.421875" style="54" customWidth="1"/>
    <col min="3" max="3" width="28.140625" style="12" customWidth="1"/>
    <col min="4" max="4" width="6.421875" style="4" customWidth="1"/>
    <col min="5" max="5" width="5.421875" style="0" customWidth="1"/>
    <col min="6" max="6" width="6.8515625" style="0" customWidth="1"/>
    <col min="7" max="7" width="6.421875" style="0" customWidth="1"/>
    <col min="8" max="8" width="8.28125" style="44" customWidth="1"/>
    <col min="9" max="9" width="10.421875" style="44" customWidth="1"/>
    <col min="10" max="10" width="9.421875" style="0" customWidth="1"/>
    <col min="11" max="11" width="11.00390625" style="0" customWidth="1"/>
    <col min="12" max="12" width="10.421875" style="0" customWidth="1"/>
    <col min="13" max="13" width="10.7109375" style="0" customWidth="1"/>
    <col min="14" max="14" width="9.8515625" style="0" customWidth="1"/>
    <col min="15" max="15" width="11.7109375" style="0" customWidth="1"/>
    <col min="16" max="16" width="14.57421875" style="0" customWidth="1"/>
  </cols>
  <sheetData>
    <row r="1" spans="14:16" ht="15">
      <c r="N1" s="16"/>
      <c r="O1" s="110" t="s">
        <v>30</v>
      </c>
      <c r="P1" s="110"/>
    </row>
    <row r="2" spans="14:16" ht="29.25" customHeight="1">
      <c r="N2" s="111" t="s">
        <v>31</v>
      </c>
      <c r="O2" s="111"/>
      <c r="P2" s="111"/>
    </row>
    <row r="3" spans="14:16" ht="15">
      <c r="N3" s="110" t="s">
        <v>32</v>
      </c>
      <c r="O3" s="110"/>
      <c r="P3" s="110"/>
    </row>
    <row r="4" spans="1:16" ht="15">
      <c r="A4" s="69" t="s">
        <v>193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ht="5.25" customHeight="1" thickBot="1"/>
    <row r="6" spans="1:16" ht="50.25" customHeight="1" thickBot="1">
      <c r="A6" s="106" t="s">
        <v>0</v>
      </c>
      <c r="B6" s="108" t="s">
        <v>34</v>
      </c>
      <c r="C6" s="106" t="s">
        <v>1</v>
      </c>
      <c r="D6" s="101" t="s">
        <v>2</v>
      </c>
      <c r="E6" s="101" t="s">
        <v>3</v>
      </c>
      <c r="F6" s="101" t="s">
        <v>4</v>
      </c>
      <c r="G6" s="101" t="s">
        <v>5</v>
      </c>
      <c r="H6" s="101" t="s">
        <v>6</v>
      </c>
      <c r="I6" s="101" t="s">
        <v>7</v>
      </c>
      <c r="J6" s="103" t="s">
        <v>8</v>
      </c>
      <c r="K6" s="104"/>
      <c r="L6" s="101" t="s">
        <v>49</v>
      </c>
      <c r="M6" s="103" t="s">
        <v>9</v>
      </c>
      <c r="N6" s="105"/>
      <c r="O6" s="105"/>
      <c r="P6" s="101" t="s">
        <v>23</v>
      </c>
    </row>
    <row r="7" spans="1:16" ht="26.25" thickBot="1">
      <c r="A7" s="107"/>
      <c r="B7" s="109"/>
      <c r="C7" s="107"/>
      <c r="D7" s="102"/>
      <c r="E7" s="102"/>
      <c r="F7" s="102"/>
      <c r="G7" s="102"/>
      <c r="H7" s="102"/>
      <c r="I7" s="102"/>
      <c r="J7" s="13" t="s">
        <v>10</v>
      </c>
      <c r="K7" s="13" t="s">
        <v>11</v>
      </c>
      <c r="L7" s="102"/>
      <c r="M7" s="67">
        <v>2011</v>
      </c>
      <c r="N7" s="33">
        <v>2012</v>
      </c>
      <c r="O7" s="33">
        <v>2013</v>
      </c>
      <c r="P7" s="102"/>
    </row>
    <row r="8" spans="1:16" s="29" customFormat="1" ht="44.25" customHeight="1">
      <c r="A8" s="22" t="s">
        <v>36</v>
      </c>
      <c r="B8" s="11" t="s">
        <v>12</v>
      </c>
      <c r="C8" s="52" t="s">
        <v>35</v>
      </c>
      <c r="D8" s="53">
        <v>460</v>
      </c>
      <c r="E8" s="18">
        <v>302</v>
      </c>
      <c r="F8" s="19">
        <v>7950500</v>
      </c>
      <c r="G8" s="17">
        <v>3</v>
      </c>
      <c r="H8" s="49">
        <v>577.12</v>
      </c>
      <c r="I8" s="37" t="s">
        <v>28</v>
      </c>
      <c r="J8" s="30">
        <v>7622000</v>
      </c>
      <c r="K8" s="5">
        <v>24996000</v>
      </c>
      <c r="L8" s="21" t="s">
        <v>50</v>
      </c>
      <c r="M8" s="5">
        <v>7126000</v>
      </c>
      <c r="N8" s="26">
        <v>7000000</v>
      </c>
      <c r="O8" s="64"/>
      <c r="P8" s="28"/>
    </row>
    <row r="9" spans="1:16" s="29" customFormat="1" ht="89.25" customHeight="1">
      <c r="A9" s="11" t="s">
        <v>186</v>
      </c>
      <c r="B9" s="11" t="s">
        <v>13</v>
      </c>
      <c r="C9" s="46" t="s">
        <v>45</v>
      </c>
      <c r="D9" s="23">
        <v>460</v>
      </c>
      <c r="E9" s="1">
        <v>409</v>
      </c>
      <c r="F9" s="2">
        <v>5221600</v>
      </c>
      <c r="G9" s="6">
        <v>3</v>
      </c>
      <c r="H9" s="47">
        <v>1750</v>
      </c>
      <c r="I9" s="22" t="s">
        <v>28</v>
      </c>
      <c r="J9" s="30">
        <v>1608000</v>
      </c>
      <c r="K9" s="5">
        <v>5223000</v>
      </c>
      <c r="L9" s="34" t="s">
        <v>50</v>
      </c>
      <c r="M9" s="5">
        <v>1456409</v>
      </c>
      <c r="N9" s="26"/>
      <c r="O9" s="27"/>
      <c r="P9" s="28"/>
    </row>
    <row r="10" spans="1:16" s="29" customFormat="1" ht="69.75" customHeight="1">
      <c r="A10" s="82" t="s">
        <v>83</v>
      </c>
      <c r="B10" s="72" t="s">
        <v>123</v>
      </c>
      <c r="C10" s="11" t="s">
        <v>22</v>
      </c>
      <c r="D10" s="23">
        <v>460</v>
      </c>
      <c r="E10" s="1">
        <v>503</v>
      </c>
      <c r="F10" s="2">
        <v>5226105</v>
      </c>
      <c r="G10" s="6">
        <v>3</v>
      </c>
      <c r="H10" s="90">
        <v>779.02</v>
      </c>
      <c r="I10" s="82" t="s">
        <v>29</v>
      </c>
      <c r="J10" s="88">
        <v>3357360</v>
      </c>
      <c r="K10" s="86">
        <v>14870926</v>
      </c>
      <c r="L10" s="21" t="s">
        <v>51</v>
      </c>
      <c r="M10" s="5">
        <v>4000000</v>
      </c>
      <c r="N10" s="26"/>
      <c r="O10" s="27">
        <v>7410100</v>
      </c>
      <c r="P10" s="28"/>
    </row>
    <row r="11" spans="1:16" s="29" customFormat="1" ht="45.75" customHeight="1">
      <c r="A11" s="83"/>
      <c r="B11" s="73"/>
      <c r="C11" s="11" t="s">
        <v>65</v>
      </c>
      <c r="D11" s="23">
        <v>460</v>
      </c>
      <c r="E11" s="1">
        <v>503</v>
      </c>
      <c r="F11" s="2">
        <v>7951000</v>
      </c>
      <c r="G11" s="6">
        <v>3</v>
      </c>
      <c r="H11" s="92"/>
      <c r="I11" s="83"/>
      <c r="J11" s="89"/>
      <c r="K11" s="87"/>
      <c r="L11" s="34" t="s">
        <v>50</v>
      </c>
      <c r="M11" s="5">
        <v>210530</v>
      </c>
      <c r="N11" s="26"/>
      <c r="O11" s="27"/>
      <c r="P11" s="28"/>
    </row>
    <row r="12" spans="1:16" s="29" customFormat="1" ht="68.25" customHeight="1">
      <c r="A12" s="82" t="s">
        <v>84</v>
      </c>
      <c r="B12" s="72" t="s">
        <v>124</v>
      </c>
      <c r="C12" s="11" t="s">
        <v>22</v>
      </c>
      <c r="D12" s="23">
        <v>460</v>
      </c>
      <c r="E12" s="1">
        <v>503</v>
      </c>
      <c r="F12" s="2">
        <v>5226105</v>
      </c>
      <c r="G12" s="6">
        <v>3</v>
      </c>
      <c r="H12" s="90">
        <v>567.27</v>
      </c>
      <c r="I12" s="82" t="s">
        <v>29</v>
      </c>
      <c r="J12" s="88">
        <v>3582110</v>
      </c>
      <c r="K12" s="86">
        <v>13465040</v>
      </c>
      <c r="L12" s="21" t="s">
        <v>51</v>
      </c>
      <c r="M12" s="5">
        <v>4874400</v>
      </c>
      <c r="N12" s="26">
        <v>6346400</v>
      </c>
      <c r="O12" s="27">
        <v>390600</v>
      </c>
      <c r="P12" s="28"/>
    </row>
    <row r="13" spans="1:16" s="29" customFormat="1" ht="42.75" customHeight="1">
      <c r="A13" s="83"/>
      <c r="B13" s="73"/>
      <c r="C13" s="11" t="s">
        <v>65</v>
      </c>
      <c r="D13" s="23">
        <v>460</v>
      </c>
      <c r="E13" s="1">
        <v>503</v>
      </c>
      <c r="F13" s="2">
        <v>7951000</v>
      </c>
      <c r="G13" s="6">
        <v>3</v>
      </c>
      <c r="H13" s="92"/>
      <c r="I13" s="83"/>
      <c r="J13" s="89"/>
      <c r="K13" s="87"/>
      <c r="L13" s="34" t="s">
        <v>50</v>
      </c>
      <c r="M13" s="26">
        <v>256550</v>
      </c>
      <c r="N13" s="26"/>
      <c r="O13" s="27"/>
      <c r="P13" s="28"/>
    </row>
    <row r="14" spans="1:16" s="29" customFormat="1" ht="75" customHeight="1">
      <c r="A14" s="82" t="s">
        <v>85</v>
      </c>
      <c r="B14" s="72" t="s">
        <v>125</v>
      </c>
      <c r="C14" s="11" t="s">
        <v>22</v>
      </c>
      <c r="D14" s="23">
        <v>460</v>
      </c>
      <c r="E14" s="1">
        <v>503</v>
      </c>
      <c r="F14" s="2">
        <v>5226105</v>
      </c>
      <c r="G14" s="6">
        <v>3</v>
      </c>
      <c r="H14" s="90">
        <v>0.45</v>
      </c>
      <c r="I14" s="82" t="s">
        <v>81</v>
      </c>
      <c r="J14" s="88">
        <v>30250000</v>
      </c>
      <c r="K14" s="86">
        <v>125030290</v>
      </c>
      <c r="L14" s="21" t="s">
        <v>51</v>
      </c>
      <c r="M14" s="5">
        <v>9500000</v>
      </c>
      <c r="N14" s="26"/>
      <c r="O14" s="27"/>
      <c r="P14" s="28"/>
    </row>
    <row r="15" spans="1:16" s="29" customFormat="1" ht="52.5" customHeight="1">
      <c r="A15" s="83"/>
      <c r="B15" s="73"/>
      <c r="C15" s="11" t="s">
        <v>65</v>
      </c>
      <c r="D15" s="23">
        <v>460</v>
      </c>
      <c r="E15" s="1">
        <v>503</v>
      </c>
      <c r="F15" s="2">
        <v>7951000</v>
      </c>
      <c r="G15" s="6">
        <v>3</v>
      </c>
      <c r="H15" s="92"/>
      <c r="I15" s="83"/>
      <c r="J15" s="89"/>
      <c r="K15" s="87"/>
      <c r="L15" s="34" t="s">
        <v>50</v>
      </c>
      <c r="M15" s="5">
        <v>500000</v>
      </c>
      <c r="N15" s="26"/>
      <c r="O15" s="27"/>
      <c r="P15" s="28"/>
    </row>
    <row r="16" spans="1:16" s="29" customFormat="1" ht="72" customHeight="1">
      <c r="A16" s="82" t="s">
        <v>86</v>
      </c>
      <c r="B16" s="72" t="s">
        <v>126</v>
      </c>
      <c r="C16" s="11" t="s">
        <v>22</v>
      </c>
      <c r="D16" s="23">
        <v>460</v>
      </c>
      <c r="E16" s="1">
        <v>503</v>
      </c>
      <c r="F16" s="2">
        <v>5226105</v>
      </c>
      <c r="G16" s="6">
        <v>3</v>
      </c>
      <c r="H16" s="100">
        <v>2362</v>
      </c>
      <c r="I16" s="99" t="s">
        <v>82</v>
      </c>
      <c r="J16" s="74" t="s">
        <v>74</v>
      </c>
      <c r="K16" s="75"/>
      <c r="L16" s="21" t="s">
        <v>51</v>
      </c>
      <c r="M16" s="5">
        <v>427500</v>
      </c>
      <c r="N16" s="26"/>
      <c r="O16" s="27"/>
      <c r="P16" s="28"/>
    </row>
    <row r="17" spans="1:16" s="29" customFormat="1" ht="39" customHeight="1">
      <c r="A17" s="83"/>
      <c r="B17" s="73"/>
      <c r="C17" s="11" t="s">
        <v>65</v>
      </c>
      <c r="D17" s="23">
        <v>460</v>
      </c>
      <c r="E17" s="1">
        <v>503</v>
      </c>
      <c r="F17" s="2">
        <v>7951000</v>
      </c>
      <c r="G17" s="6">
        <v>3</v>
      </c>
      <c r="H17" s="100"/>
      <c r="I17" s="99"/>
      <c r="J17" s="76"/>
      <c r="K17" s="77"/>
      <c r="L17" s="34" t="s">
        <v>50</v>
      </c>
      <c r="M17" s="5">
        <f>22500+260.3</f>
        <v>22760.3</v>
      </c>
      <c r="N17" s="26"/>
      <c r="O17" s="27"/>
      <c r="P17" s="28"/>
    </row>
    <row r="18" spans="1:16" s="29" customFormat="1" ht="59.25" customHeight="1">
      <c r="A18" s="61" t="s">
        <v>146</v>
      </c>
      <c r="B18" s="61" t="s">
        <v>147</v>
      </c>
      <c r="C18" s="11" t="s">
        <v>65</v>
      </c>
      <c r="D18" s="23">
        <v>460</v>
      </c>
      <c r="E18" s="1">
        <v>503</v>
      </c>
      <c r="F18" s="2">
        <v>7951000</v>
      </c>
      <c r="G18" s="6">
        <v>3</v>
      </c>
      <c r="H18" s="47">
        <v>506</v>
      </c>
      <c r="I18" s="22" t="s">
        <v>29</v>
      </c>
      <c r="J18" s="30">
        <v>20830650</v>
      </c>
      <c r="K18" s="30">
        <v>46898727.65</v>
      </c>
      <c r="L18" s="34" t="s">
        <v>50</v>
      </c>
      <c r="M18" s="5">
        <v>519000</v>
      </c>
      <c r="N18" s="26"/>
      <c r="O18" s="27"/>
      <c r="P18" s="28" t="s">
        <v>72</v>
      </c>
    </row>
    <row r="19" spans="1:16" s="29" customFormat="1" ht="69" customHeight="1">
      <c r="A19" s="82" t="s">
        <v>87</v>
      </c>
      <c r="B19" s="72" t="s">
        <v>127</v>
      </c>
      <c r="C19" s="11" t="s">
        <v>22</v>
      </c>
      <c r="D19" s="23">
        <v>460</v>
      </c>
      <c r="E19" s="1">
        <v>503</v>
      </c>
      <c r="F19" s="2">
        <v>5226105</v>
      </c>
      <c r="G19" s="6">
        <v>3</v>
      </c>
      <c r="H19" s="98">
        <v>854.76</v>
      </c>
      <c r="I19" s="99" t="s">
        <v>29</v>
      </c>
      <c r="J19" s="74" t="s">
        <v>74</v>
      </c>
      <c r="K19" s="75"/>
      <c r="L19" s="21" t="s">
        <v>51</v>
      </c>
      <c r="M19" s="5">
        <v>446500</v>
      </c>
      <c r="N19" s="26"/>
      <c r="O19" s="27"/>
      <c r="P19" s="28"/>
    </row>
    <row r="20" spans="1:16" s="29" customFormat="1" ht="39" customHeight="1">
      <c r="A20" s="83"/>
      <c r="B20" s="73"/>
      <c r="C20" s="11" t="s">
        <v>65</v>
      </c>
      <c r="D20" s="23">
        <v>460</v>
      </c>
      <c r="E20" s="1">
        <v>503</v>
      </c>
      <c r="F20" s="2">
        <v>7951000</v>
      </c>
      <c r="G20" s="6">
        <v>3</v>
      </c>
      <c r="H20" s="98"/>
      <c r="I20" s="99"/>
      <c r="J20" s="76"/>
      <c r="K20" s="77"/>
      <c r="L20" s="34" t="s">
        <v>50</v>
      </c>
      <c r="M20" s="5">
        <v>23500</v>
      </c>
      <c r="N20" s="26"/>
      <c r="O20" s="27"/>
      <c r="P20" s="28"/>
    </row>
    <row r="21" spans="1:16" s="29" customFormat="1" ht="68.25" customHeight="1">
      <c r="A21" s="82" t="s">
        <v>88</v>
      </c>
      <c r="B21" s="72" t="s">
        <v>128</v>
      </c>
      <c r="C21" s="11" t="s">
        <v>22</v>
      </c>
      <c r="D21" s="23">
        <v>460</v>
      </c>
      <c r="E21" s="1">
        <v>503</v>
      </c>
      <c r="F21" s="2">
        <v>5226105</v>
      </c>
      <c r="G21" s="6">
        <v>3</v>
      </c>
      <c r="H21" s="98">
        <v>2079.8</v>
      </c>
      <c r="I21" s="99" t="s">
        <v>29</v>
      </c>
      <c r="J21" s="74" t="s">
        <v>74</v>
      </c>
      <c r="K21" s="75"/>
      <c r="L21" s="21" t="s">
        <v>51</v>
      </c>
      <c r="M21" s="5">
        <v>484500</v>
      </c>
      <c r="N21" s="26"/>
      <c r="O21" s="27"/>
      <c r="P21" s="28"/>
    </row>
    <row r="22" spans="1:16" s="29" customFormat="1" ht="39" customHeight="1">
      <c r="A22" s="83"/>
      <c r="B22" s="73"/>
      <c r="C22" s="11" t="s">
        <v>65</v>
      </c>
      <c r="D22" s="23">
        <v>460</v>
      </c>
      <c r="E22" s="1">
        <v>503</v>
      </c>
      <c r="F22" s="2">
        <v>7951000</v>
      </c>
      <c r="G22" s="6">
        <v>3</v>
      </c>
      <c r="H22" s="98"/>
      <c r="I22" s="99"/>
      <c r="J22" s="76"/>
      <c r="K22" s="77"/>
      <c r="L22" s="34" t="s">
        <v>50</v>
      </c>
      <c r="M22" s="5">
        <v>25500</v>
      </c>
      <c r="N22" s="26"/>
      <c r="O22" s="27"/>
      <c r="P22" s="28"/>
    </row>
    <row r="23" spans="1:16" s="29" customFormat="1" ht="68.25" customHeight="1">
      <c r="A23" s="82" t="s">
        <v>89</v>
      </c>
      <c r="B23" s="72" t="s">
        <v>129</v>
      </c>
      <c r="C23" s="11" t="s">
        <v>22</v>
      </c>
      <c r="D23" s="23">
        <v>460</v>
      </c>
      <c r="E23" s="1">
        <v>503</v>
      </c>
      <c r="F23" s="2">
        <v>5226105</v>
      </c>
      <c r="G23" s="6">
        <v>3</v>
      </c>
      <c r="H23" s="98">
        <v>1622.63</v>
      </c>
      <c r="I23" s="99" t="s">
        <v>29</v>
      </c>
      <c r="J23" s="74" t="s">
        <v>74</v>
      </c>
      <c r="K23" s="75"/>
      <c r="L23" s="21" t="s">
        <v>51</v>
      </c>
      <c r="M23" s="5">
        <v>427500</v>
      </c>
      <c r="N23" s="26"/>
      <c r="O23" s="27"/>
      <c r="P23" s="28"/>
    </row>
    <row r="24" spans="1:16" s="29" customFormat="1" ht="39" customHeight="1">
      <c r="A24" s="83"/>
      <c r="B24" s="73"/>
      <c r="C24" s="11" t="s">
        <v>65</v>
      </c>
      <c r="D24" s="23">
        <v>460</v>
      </c>
      <c r="E24" s="1">
        <v>503</v>
      </c>
      <c r="F24" s="2">
        <v>7951000</v>
      </c>
      <c r="G24" s="6">
        <v>3</v>
      </c>
      <c r="H24" s="98"/>
      <c r="I24" s="99"/>
      <c r="J24" s="76"/>
      <c r="K24" s="77"/>
      <c r="L24" s="34" t="s">
        <v>50</v>
      </c>
      <c r="M24" s="5">
        <f>22500-260.3</f>
        <v>22239.7</v>
      </c>
      <c r="N24" s="26"/>
      <c r="O24" s="27"/>
      <c r="P24" s="28"/>
    </row>
    <row r="25" spans="1:16" s="29" customFormat="1" ht="72.75" customHeight="1">
      <c r="A25" s="82" t="s">
        <v>90</v>
      </c>
      <c r="B25" s="72" t="s">
        <v>130</v>
      </c>
      <c r="C25" s="11" t="s">
        <v>22</v>
      </c>
      <c r="D25" s="23">
        <v>460</v>
      </c>
      <c r="E25" s="1">
        <v>503</v>
      </c>
      <c r="F25" s="2">
        <v>5226105</v>
      </c>
      <c r="G25" s="6">
        <v>3</v>
      </c>
      <c r="H25" s="98">
        <v>409</v>
      </c>
      <c r="I25" s="99" t="s">
        <v>29</v>
      </c>
      <c r="J25" s="74" t="s">
        <v>74</v>
      </c>
      <c r="K25" s="75"/>
      <c r="L25" s="21" t="s">
        <v>51</v>
      </c>
      <c r="M25" s="5">
        <v>427500</v>
      </c>
      <c r="N25" s="26"/>
      <c r="O25" s="27"/>
      <c r="P25" s="28"/>
    </row>
    <row r="26" spans="1:16" s="29" customFormat="1" ht="39" customHeight="1">
      <c r="A26" s="83"/>
      <c r="B26" s="73"/>
      <c r="C26" s="11" t="s">
        <v>65</v>
      </c>
      <c r="D26" s="23">
        <v>460</v>
      </c>
      <c r="E26" s="1">
        <v>503</v>
      </c>
      <c r="F26" s="2">
        <v>7951000</v>
      </c>
      <c r="G26" s="6">
        <v>3</v>
      </c>
      <c r="H26" s="98"/>
      <c r="I26" s="99"/>
      <c r="J26" s="76"/>
      <c r="K26" s="77"/>
      <c r="L26" s="34" t="s">
        <v>50</v>
      </c>
      <c r="M26" s="5">
        <v>22500</v>
      </c>
      <c r="N26" s="26"/>
      <c r="O26" s="27"/>
      <c r="P26" s="28"/>
    </row>
    <row r="27" spans="1:16" s="29" customFormat="1" ht="79.5" customHeight="1">
      <c r="A27" s="22" t="s">
        <v>52</v>
      </c>
      <c r="B27" s="11" t="s">
        <v>53</v>
      </c>
      <c r="C27" s="11" t="s">
        <v>54</v>
      </c>
      <c r="D27" s="23">
        <v>460</v>
      </c>
      <c r="E27" s="1">
        <v>501</v>
      </c>
      <c r="F27" s="2">
        <v>5222701</v>
      </c>
      <c r="G27" s="6">
        <v>3</v>
      </c>
      <c r="H27" s="48">
        <v>2613.7</v>
      </c>
      <c r="I27" s="24" t="s">
        <v>28</v>
      </c>
      <c r="J27" s="25">
        <v>33201230</v>
      </c>
      <c r="K27" s="10">
        <v>95059640</v>
      </c>
      <c r="L27" s="21" t="s">
        <v>50</v>
      </c>
      <c r="M27" s="5">
        <v>688100</v>
      </c>
      <c r="N27" s="26"/>
      <c r="O27" s="27"/>
      <c r="P27" s="28" t="s">
        <v>72</v>
      </c>
    </row>
    <row r="28" spans="1:16" s="29" customFormat="1" ht="58.5" customHeight="1">
      <c r="A28" s="82" t="s">
        <v>79</v>
      </c>
      <c r="B28" s="72" t="s">
        <v>80</v>
      </c>
      <c r="C28" s="11" t="s">
        <v>95</v>
      </c>
      <c r="D28" s="23">
        <v>460</v>
      </c>
      <c r="E28" s="1">
        <v>501</v>
      </c>
      <c r="F28" s="45">
        <v>5225908</v>
      </c>
      <c r="G28" s="6">
        <v>3</v>
      </c>
      <c r="H28" s="90" t="s">
        <v>92</v>
      </c>
      <c r="I28" s="82" t="s">
        <v>93</v>
      </c>
      <c r="J28" s="88">
        <v>29943000</v>
      </c>
      <c r="K28" s="86">
        <v>100956000</v>
      </c>
      <c r="L28" s="21" t="s">
        <v>51</v>
      </c>
      <c r="M28" s="5">
        <v>54901200</v>
      </c>
      <c r="N28" s="26"/>
      <c r="O28" s="27"/>
      <c r="P28" s="28"/>
    </row>
    <row r="29" spans="1:16" s="29" customFormat="1" ht="36.75" customHeight="1">
      <c r="A29" s="83"/>
      <c r="B29" s="73"/>
      <c r="C29" s="11" t="s">
        <v>91</v>
      </c>
      <c r="D29" s="23">
        <v>460</v>
      </c>
      <c r="E29" s="1">
        <v>501</v>
      </c>
      <c r="F29" s="45">
        <v>7955300</v>
      </c>
      <c r="G29" s="6">
        <v>3</v>
      </c>
      <c r="H29" s="92"/>
      <c r="I29" s="83"/>
      <c r="J29" s="89"/>
      <c r="K29" s="87"/>
      <c r="L29" s="34" t="s">
        <v>50</v>
      </c>
      <c r="M29" s="5">
        <f>2478300+4538500-574300-381042.69</f>
        <v>6061457.31</v>
      </c>
      <c r="N29" s="68"/>
      <c r="O29" s="27"/>
      <c r="P29" s="28"/>
    </row>
    <row r="30" spans="1:16" s="29" customFormat="1" ht="58.5" customHeight="1">
      <c r="A30" s="82" t="s">
        <v>94</v>
      </c>
      <c r="B30" s="72" t="s">
        <v>131</v>
      </c>
      <c r="C30" s="11" t="s">
        <v>95</v>
      </c>
      <c r="D30" s="23">
        <v>460</v>
      </c>
      <c r="E30" s="1">
        <v>501</v>
      </c>
      <c r="F30" s="45">
        <v>5225908</v>
      </c>
      <c r="G30" s="6">
        <v>3</v>
      </c>
      <c r="H30" s="90" t="s">
        <v>97</v>
      </c>
      <c r="I30" s="82" t="s">
        <v>96</v>
      </c>
      <c r="J30" s="88">
        <v>14450080</v>
      </c>
      <c r="K30" s="86">
        <v>48895192.98</v>
      </c>
      <c r="L30" s="21" t="s">
        <v>51</v>
      </c>
      <c r="M30" s="5">
        <v>43464400</v>
      </c>
      <c r="N30" s="26"/>
      <c r="O30" s="27"/>
      <c r="P30" s="28"/>
    </row>
    <row r="31" spans="1:16" s="29" customFormat="1" ht="32.25" customHeight="1">
      <c r="A31" s="83"/>
      <c r="B31" s="73"/>
      <c r="C31" s="11" t="s">
        <v>91</v>
      </c>
      <c r="D31" s="23">
        <v>460</v>
      </c>
      <c r="E31" s="1">
        <v>501</v>
      </c>
      <c r="F31" s="45">
        <v>7955300</v>
      </c>
      <c r="G31" s="6">
        <v>3</v>
      </c>
      <c r="H31" s="92"/>
      <c r="I31" s="83"/>
      <c r="J31" s="89"/>
      <c r="K31" s="87"/>
      <c r="L31" s="34" t="s">
        <v>50</v>
      </c>
      <c r="M31" s="5">
        <f>2116900+3876700-1164000-322.64</f>
        <v>4829277.36</v>
      </c>
      <c r="N31" s="68"/>
      <c r="O31" s="27"/>
      <c r="P31" s="28"/>
    </row>
    <row r="32" spans="1:16" s="29" customFormat="1" ht="58.5" customHeight="1">
      <c r="A32" s="82" t="s">
        <v>98</v>
      </c>
      <c r="B32" s="72" t="s">
        <v>132</v>
      </c>
      <c r="C32" s="11" t="s">
        <v>95</v>
      </c>
      <c r="D32" s="23">
        <v>460</v>
      </c>
      <c r="E32" s="1">
        <v>501</v>
      </c>
      <c r="F32" s="45">
        <v>5225908</v>
      </c>
      <c r="G32" s="6">
        <v>3</v>
      </c>
      <c r="H32" s="90" t="s">
        <v>97</v>
      </c>
      <c r="I32" s="82" t="s">
        <v>96</v>
      </c>
      <c r="J32" s="88">
        <v>16184800</v>
      </c>
      <c r="K32" s="86">
        <v>60257245.64</v>
      </c>
      <c r="L32" s="21" t="s">
        <v>51</v>
      </c>
      <c r="M32" s="5">
        <v>53315400</v>
      </c>
      <c r="N32" s="26"/>
      <c r="O32" s="27"/>
      <c r="P32" s="28"/>
    </row>
    <row r="33" spans="1:16" s="29" customFormat="1" ht="69" customHeight="1">
      <c r="A33" s="93"/>
      <c r="B33" s="81"/>
      <c r="C33" s="11" t="s">
        <v>145</v>
      </c>
      <c r="D33" s="23">
        <v>460</v>
      </c>
      <c r="E33" s="1">
        <v>1003</v>
      </c>
      <c r="F33" s="45">
        <v>5053600</v>
      </c>
      <c r="G33" s="6">
        <v>5</v>
      </c>
      <c r="H33" s="91"/>
      <c r="I33" s="93"/>
      <c r="J33" s="96"/>
      <c r="K33" s="97"/>
      <c r="L33" s="21" t="s">
        <v>51</v>
      </c>
      <c r="M33" s="5">
        <v>1238678.62</v>
      </c>
      <c r="N33" s="26"/>
      <c r="O33" s="27"/>
      <c r="P33" s="28"/>
    </row>
    <row r="34" spans="1:16" s="29" customFormat="1" ht="36.75" customHeight="1">
      <c r="A34" s="83"/>
      <c r="B34" s="73"/>
      <c r="C34" s="11" t="s">
        <v>91</v>
      </c>
      <c r="D34" s="23">
        <v>460</v>
      </c>
      <c r="E34" s="1">
        <v>501</v>
      </c>
      <c r="F34" s="45">
        <v>7955300</v>
      </c>
      <c r="G34" s="6">
        <v>3</v>
      </c>
      <c r="H34" s="92"/>
      <c r="I34" s="83"/>
      <c r="J34" s="89"/>
      <c r="K34" s="87"/>
      <c r="L34" s="34" t="s">
        <v>50</v>
      </c>
      <c r="M34" s="5">
        <f>2116900+3876700-198569.58</f>
        <v>5795030.42</v>
      </c>
      <c r="N34" s="68"/>
      <c r="O34" s="27"/>
      <c r="P34" s="28"/>
    </row>
    <row r="35" spans="1:16" s="29" customFormat="1" ht="48" customHeight="1">
      <c r="A35" s="82" t="s">
        <v>37</v>
      </c>
      <c r="B35" s="72" t="s">
        <v>133</v>
      </c>
      <c r="C35" s="11" t="s">
        <v>134</v>
      </c>
      <c r="D35" s="23">
        <v>460</v>
      </c>
      <c r="E35" s="1">
        <v>502</v>
      </c>
      <c r="F35" s="2">
        <v>7955100</v>
      </c>
      <c r="G35" s="6">
        <v>3</v>
      </c>
      <c r="H35" s="84">
        <v>7000</v>
      </c>
      <c r="I35" s="82" t="s">
        <v>27</v>
      </c>
      <c r="J35" s="88">
        <v>13324000</v>
      </c>
      <c r="K35" s="86">
        <v>518056000</v>
      </c>
      <c r="L35" s="21" t="s">
        <v>50</v>
      </c>
      <c r="M35" s="5">
        <f>994201+2082200</f>
        <v>3076401</v>
      </c>
      <c r="N35" s="26">
        <v>395000</v>
      </c>
      <c r="O35" s="27">
        <v>395000</v>
      </c>
      <c r="P35" s="28"/>
    </row>
    <row r="36" spans="1:16" s="29" customFormat="1" ht="48.75" customHeight="1">
      <c r="A36" s="83"/>
      <c r="B36" s="73"/>
      <c r="C36" s="11" t="s">
        <v>33</v>
      </c>
      <c r="D36" s="23">
        <v>460</v>
      </c>
      <c r="E36" s="1">
        <v>502</v>
      </c>
      <c r="F36" s="36">
        <v>5222102</v>
      </c>
      <c r="G36" s="6">
        <v>3</v>
      </c>
      <c r="H36" s="85"/>
      <c r="I36" s="83"/>
      <c r="J36" s="89"/>
      <c r="K36" s="87"/>
      <c r="L36" s="21" t="s">
        <v>51</v>
      </c>
      <c r="M36" s="5">
        <v>52228900</v>
      </c>
      <c r="N36" s="26">
        <v>3754200</v>
      </c>
      <c r="O36" s="27">
        <v>3754200</v>
      </c>
      <c r="P36" s="28"/>
    </row>
    <row r="37" spans="1:16" s="29" customFormat="1" ht="46.5" customHeight="1">
      <c r="A37" s="82" t="s">
        <v>44</v>
      </c>
      <c r="B37" s="72" t="s">
        <v>135</v>
      </c>
      <c r="C37" s="11" t="s">
        <v>134</v>
      </c>
      <c r="D37" s="23">
        <v>460</v>
      </c>
      <c r="E37" s="1">
        <v>502</v>
      </c>
      <c r="F37" s="35">
        <v>7955100</v>
      </c>
      <c r="G37" s="6">
        <v>3</v>
      </c>
      <c r="H37" s="84">
        <v>15000</v>
      </c>
      <c r="I37" s="82" t="s">
        <v>27</v>
      </c>
      <c r="J37" s="88">
        <v>9863460</v>
      </c>
      <c r="K37" s="86">
        <v>467270000</v>
      </c>
      <c r="L37" s="21" t="s">
        <v>50</v>
      </c>
      <c r="M37" s="5">
        <v>160300</v>
      </c>
      <c r="N37" s="26"/>
      <c r="O37" s="27"/>
      <c r="P37" s="28"/>
    </row>
    <row r="38" spans="1:16" s="29" customFormat="1" ht="46.5" customHeight="1">
      <c r="A38" s="83"/>
      <c r="B38" s="73"/>
      <c r="C38" s="11" t="s">
        <v>33</v>
      </c>
      <c r="D38" s="23">
        <v>460</v>
      </c>
      <c r="E38" s="1">
        <v>502</v>
      </c>
      <c r="F38" s="36">
        <v>5222102</v>
      </c>
      <c r="G38" s="6">
        <v>3</v>
      </c>
      <c r="H38" s="85"/>
      <c r="I38" s="83"/>
      <c r="J38" s="89"/>
      <c r="K38" s="87"/>
      <c r="L38" s="21" t="s">
        <v>51</v>
      </c>
      <c r="M38" s="5">
        <v>2563400</v>
      </c>
      <c r="N38" s="26"/>
      <c r="O38" s="27"/>
      <c r="P38" s="28"/>
    </row>
    <row r="39" spans="1:16" s="29" customFormat="1" ht="52.5" customHeight="1">
      <c r="A39" s="72" t="s">
        <v>99</v>
      </c>
      <c r="B39" s="72" t="s">
        <v>100</v>
      </c>
      <c r="C39" s="11" t="s">
        <v>33</v>
      </c>
      <c r="D39" s="23">
        <v>460</v>
      </c>
      <c r="E39" s="1">
        <v>502</v>
      </c>
      <c r="F39" s="2">
        <v>5222102</v>
      </c>
      <c r="G39" s="6">
        <v>3</v>
      </c>
      <c r="H39" s="94">
        <v>8241</v>
      </c>
      <c r="I39" s="82" t="s">
        <v>29</v>
      </c>
      <c r="J39" s="88">
        <v>21588300</v>
      </c>
      <c r="K39" s="86">
        <v>71239200</v>
      </c>
      <c r="L39" s="21" t="s">
        <v>51</v>
      </c>
      <c r="M39" s="5">
        <v>26576600</v>
      </c>
      <c r="N39" s="26"/>
      <c r="O39" s="27"/>
      <c r="P39" s="28"/>
    </row>
    <row r="40" spans="1:16" s="29" customFormat="1" ht="72" customHeight="1">
      <c r="A40" s="73"/>
      <c r="B40" s="73"/>
      <c r="C40" s="43" t="s">
        <v>101</v>
      </c>
      <c r="D40" s="23">
        <v>460</v>
      </c>
      <c r="E40" s="1">
        <v>502</v>
      </c>
      <c r="F40" s="2">
        <v>7955400</v>
      </c>
      <c r="G40" s="6">
        <v>3</v>
      </c>
      <c r="H40" s="95"/>
      <c r="I40" s="83"/>
      <c r="J40" s="89"/>
      <c r="K40" s="87"/>
      <c r="L40" s="21" t="s">
        <v>50</v>
      </c>
      <c r="M40" s="5">
        <v>2953000</v>
      </c>
      <c r="N40" s="26"/>
      <c r="O40" s="27"/>
      <c r="P40" s="28"/>
    </row>
    <row r="41" spans="1:16" s="29" customFormat="1" ht="57" customHeight="1">
      <c r="A41" s="82" t="s">
        <v>102</v>
      </c>
      <c r="B41" s="72" t="s">
        <v>103</v>
      </c>
      <c r="C41" s="11" t="s">
        <v>33</v>
      </c>
      <c r="D41" s="23">
        <v>460</v>
      </c>
      <c r="E41" s="1">
        <v>502</v>
      </c>
      <c r="F41" s="2">
        <v>5222102</v>
      </c>
      <c r="G41" s="6">
        <v>3</v>
      </c>
      <c r="H41" s="84">
        <v>1920</v>
      </c>
      <c r="I41" s="82" t="s">
        <v>29</v>
      </c>
      <c r="J41" s="88">
        <v>7895612</v>
      </c>
      <c r="K41" s="86">
        <v>32237000</v>
      </c>
      <c r="L41" s="21" t="s">
        <v>51</v>
      </c>
      <c r="M41" s="5">
        <v>13227300</v>
      </c>
      <c r="N41" s="26"/>
      <c r="O41" s="27"/>
      <c r="P41" s="28"/>
    </row>
    <row r="42" spans="1:16" s="29" customFormat="1" ht="76.5" customHeight="1">
      <c r="A42" s="83"/>
      <c r="B42" s="73"/>
      <c r="C42" s="43" t="s">
        <v>101</v>
      </c>
      <c r="D42" s="23">
        <v>460</v>
      </c>
      <c r="E42" s="1">
        <v>502</v>
      </c>
      <c r="F42" s="2">
        <v>7955400</v>
      </c>
      <c r="G42" s="6">
        <v>3</v>
      </c>
      <c r="H42" s="85"/>
      <c r="I42" s="83"/>
      <c r="J42" s="89"/>
      <c r="K42" s="87"/>
      <c r="L42" s="21" t="s">
        <v>50</v>
      </c>
      <c r="M42" s="5">
        <v>1469700</v>
      </c>
      <c r="N42" s="26"/>
      <c r="O42" s="27"/>
      <c r="P42" s="28"/>
    </row>
    <row r="43" spans="1:16" s="29" customFormat="1" ht="84.75" customHeight="1">
      <c r="A43" s="82" t="s">
        <v>104</v>
      </c>
      <c r="B43" s="72" t="s">
        <v>105</v>
      </c>
      <c r="C43" s="11" t="s">
        <v>33</v>
      </c>
      <c r="D43" s="23">
        <v>460</v>
      </c>
      <c r="E43" s="1">
        <v>502</v>
      </c>
      <c r="F43" s="2">
        <v>5222102</v>
      </c>
      <c r="G43" s="6">
        <v>3</v>
      </c>
      <c r="H43" s="84">
        <v>6700</v>
      </c>
      <c r="I43" s="82" t="s">
        <v>29</v>
      </c>
      <c r="J43" s="88">
        <v>9886500</v>
      </c>
      <c r="K43" s="86">
        <v>35184800</v>
      </c>
      <c r="L43" s="21" t="s">
        <v>51</v>
      </c>
      <c r="M43" s="5">
        <v>8528000</v>
      </c>
      <c r="N43" s="26"/>
      <c r="O43" s="27"/>
      <c r="P43" s="28"/>
    </row>
    <row r="44" spans="1:16" s="29" customFormat="1" ht="84.75" customHeight="1">
      <c r="A44" s="83"/>
      <c r="B44" s="73"/>
      <c r="C44" s="43" t="s">
        <v>101</v>
      </c>
      <c r="D44" s="23">
        <v>460</v>
      </c>
      <c r="E44" s="1">
        <v>502</v>
      </c>
      <c r="F44" s="2">
        <v>7955400</v>
      </c>
      <c r="G44" s="6">
        <v>3</v>
      </c>
      <c r="H44" s="85"/>
      <c r="I44" s="83"/>
      <c r="J44" s="89"/>
      <c r="K44" s="87"/>
      <c r="L44" s="21" t="s">
        <v>50</v>
      </c>
      <c r="M44" s="5">
        <f>991000-43500</f>
        <v>947500</v>
      </c>
      <c r="N44" s="26"/>
      <c r="O44" s="27"/>
      <c r="P44" s="28"/>
    </row>
    <row r="45" spans="1:16" s="29" customFormat="1" ht="53.25" customHeight="1">
      <c r="A45" s="82" t="s">
        <v>106</v>
      </c>
      <c r="B45" s="72" t="s">
        <v>107</v>
      </c>
      <c r="C45" s="11" t="s">
        <v>33</v>
      </c>
      <c r="D45" s="23">
        <v>460</v>
      </c>
      <c r="E45" s="1">
        <v>502</v>
      </c>
      <c r="F45" s="2">
        <v>5222102</v>
      </c>
      <c r="G45" s="6">
        <v>3</v>
      </c>
      <c r="H45" s="84">
        <v>6005.4</v>
      </c>
      <c r="I45" s="82" t="s">
        <v>29</v>
      </c>
      <c r="J45" s="88">
        <v>27832060</v>
      </c>
      <c r="K45" s="86">
        <v>96931000</v>
      </c>
      <c r="L45" s="21" t="s">
        <v>51</v>
      </c>
      <c r="M45" s="5">
        <v>58619300</v>
      </c>
      <c r="N45" s="26"/>
      <c r="O45" s="27"/>
      <c r="P45" s="28"/>
    </row>
    <row r="46" spans="1:16" s="29" customFormat="1" ht="73.5" customHeight="1">
      <c r="A46" s="83"/>
      <c r="B46" s="73"/>
      <c r="C46" s="43" t="s">
        <v>101</v>
      </c>
      <c r="D46" s="23">
        <v>460</v>
      </c>
      <c r="E46" s="1">
        <v>502</v>
      </c>
      <c r="F46" s="2">
        <v>7955400</v>
      </c>
      <c r="G46" s="6">
        <v>3</v>
      </c>
      <c r="H46" s="85"/>
      <c r="I46" s="83"/>
      <c r="J46" s="89"/>
      <c r="K46" s="87"/>
      <c r="L46" s="21" t="s">
        <v>50</v>
      </c>
      <c r="M46" s="5">
        <v>6513300</v>
      </c>
      <c r="N46" s="26"/>
      <c r="O46" s="27"/>
      <c r="P46" s="28"/>
    </row>
    <row r="47" spans="1:16" s="29" customFormat="1" ht="78" customHeight="1">
      <c r="A47" s="82" t="s">
        <v>108</v>
      </c>
      <c r="B47" s="72" t="s">
        <v>109</v>
      </c>
      <c r="C47" s="11" t="s">
        <v>33</v>
      </c>
      <c r="D47" s="23">
        <v>460</v>
      </c>
      <c r="E47" s="1">
        <v>502</v>
      </c>
      <c r="F47" s="2">
        <v>5222102</v>
      </c>
      <c r="G47" s="6">
        <v>3</v>
      </c>
      <c r="H47" s="84">
        <v>103</v>
      </c>
      <c r="I47" s="82" t="s">
        <v>29</v>
      </c>
      <c r="J47" s="88">
        <v>936580</v>
      </c>
      <c r="K47" s="86">
        <v>4800000</v>
      </c>
      <c r="L47" s="21" t="s">
        <v>51</v>
      </c>
      <c r="M47" s="5">
        <v>3623000</v>
      </c>
      <c r="N47" s="26"/>
      <c r="O47" s="27"/>
      <c r="P47" s="28"/>
    </row>
    <row r="48" spans="1:16" s="29" customFormat="1" ht="75" customHeight="1">
      <c r="A48" s="83"/>
      <c r="B48" s="73"/>
      <c r="C48" s="43" t="s">
        <v>101</v>
      </c>
      <c r="D48" s="23">
        <v>460</v>
      </c>
      <c r="E48" s="1">
        <v>502</v>
      </c>
      <c r="F48" s="2">
        <v>7955400</v>
      </c>
      <c r="G48" s="6">
        <v>3</v>
      </c>
      <c r="H48" s="85"/>
      <c r="I48" s="83"/>
      <c r="J48" s="89"/>
      <c r="K48" s="87"/>
      <c r="L48" s="21" t="s">
        <v>50</v>
      </c>
      <c r="M48" s="5">
        <f>470000-67500</f>
        <v>402500</v>
      </c>
      <c r="N48" s="26"/>
      <c r="O48" s="27"/>
      <c r="P48" s="28"/>
    </row>
    <row r="49" spans="1:16" s="29" customFormat="1" ht="66" customHeight="1">
      <c r="A49" s="82" t="s">
        <v>110</v>
      </c>
      <c r="B49" s="72" t="s">
        <v>111</v>
      </c>
      <c r="C49" s="11" t="s">
        <v>33</v>
      </c>
      <c r="D49" s="23">
        <v>460</v>
      </c>
      <c r="E49" s="1">
        <v>502</v>
      </c>
      <c r="F49" s="2">
        <v>5222102</v>
      </c>
      <c r="G49" s="6">
        <v>3</v>
      </c>
      <c r="H49" s="84">
        <v>980</v>
      </c>
      <c r="I49" s="82" t="s">
        <v>29</v>
      </c>
      <c r="J49" s="74" t="s">
        <v>74</v>
      </c>
      <c r="K49" s="75"/>
      <c r="L49" s="21" t="s">
        <v>51</v>
      </c>
      <c r="M49" s="5">
        <v>450000</v>
      </c>
      <c r="N49" s="26"/>
      <c r="O49" s="27"/>
      <c r="P49" s="28"/>
    </row>
    <row r="50" spans="1:16" s="29" customFormat="1" ht="73.5" customHeight="1">
      <c r="A50" s="83"/>
      <c r="B50" s="73"/>
      <c r="C50" s="43" t="s">
        <v>101</v>
      </c>
      <c r="D50" s="23">
        <v>460</v>
      </c>
      <c r="E50" s="1">
        <v>502</v>
      </c>
      <c r="F50" s="2">
        <v>7955400</v>
      </c>
      <c r="G50" s="6">
        <v>3</v>
      </c>
      <c r="H50" s="85"/>
      <c r="I50" s="83"/>
      <c r="J50" s="76"/>
      <c r="K50" s="77"/>
      <c r="L50" s="21" t="s">
        <v>50</v>
      </c>
      <c r="M50" s="5">
        <f>510000-460000</f>
        <v>50000</v>
      </c>
      <c r="N50" s="26"/>
      <c r="O50" s="27"/>
      <c r="P50" s="28"/>
    </row>
    <row r="51" spans="1:16" s="29" customFormat="1" ht="66" customHeight="1">
      <c r="A51" s="82" t="s">
        <v>112</v>
      </c>
      <c r="B51" s="72" t="s">
        <v>113</v>
      </c>
      <c r="C51" s="11" t="s">
        <v>33</v>
      </c>
      <c r="D51" s="23">
        <v>460</v>
      </c>
      <c r="E51" s="1">
        <v>502</v>
      </c>
      <c r="F51" s="2">
        <v>5222102</v>
      </c>
      <c r="G51" s="6">
        <v>3</v>
      </c>
      <c r="H51" s="84">
        <v>1455.4</v>
      </c>
      <c r="I51" s="82" t="s">
        <v>29</v>
      </c>
      <c r="J51" s="74" t="s">
        <v>74</v>
      </c>
      <c r="K51" s="75"/>
      <c r="L51" s="21" t="s">
        <v>51</v>
      </c>
      <c r="M51" s="5">
        <v>22061700</v>
      </c>
      <c r="N51" s="26"/>
      <c r="O51" s="27"/>
      <c r="P51" s="28"/>
    </row>
    <row r="52" spans="1:16" s="29" customFormat="1" ht="78" customHeight="1">
      <c r="A52" s="83"/>
      <c r="B52" s="73"/>
      <c r="C52" s="43" t="s">
        <v>101</v>
      </c>
      <c r="D52" s="23">
        <v>460</v>
      </c>
      <c r="E52" s="1">
        <v>502</v>
      </c>
      <c r="F52" s="2">
        <v>7955400</v>
      </c>
      <c r="G52" s="6">
        <v>3</v>
      </c>
      <c r="H52" s="85"/>
      <c r="I52" s="83"/>
      <c r="J52" s="76"/>
      <c r="K52" s="77"/>
      <c r="L52" s="21" t="s">
        <v>50</v>
      </c>
      <c r="M52" s="5">
        <v>2986300</v>
      </c>
      <c r="N52" s="26"/>
      <c r="O52" s="27"/>
      <c r="P52" s="28"/>
    </row>
    <row r="53" spans="1:16" s="29" customFormat="1" ht="73.5" customHeight="1">
      <c r="A53" s="82" t="s">
        <v>114</v>
      </c>
      <c r="B53" s="72" t="s">
        <v>115</v>
      </c>
      <c r="C53" s="11" t="s">
        <v>33</v>
      </c>
      <c r="D53" s="23">
        <v>460</v>
      </c>
      <c r="E53" s="1">
        <v>502</v>
      </c>
      <c r="F53" s="2">
        <v>5222102</v>
      </c>
      <c r="G53" s="6">
        <v>3</v>
      </c>
      <c r="H53" s="84">
        <v>1158.3</v>
      </c>
      <c r="I53" s="82" t="s">
        <v>29</v>
      </c>
      <c r="J53" s="74">
        <v>1836220</v>
      </c>
      <c r="K53" s="80">
        <v>10398000</v>
      </c>
      <c r="L53" s="21" t="s">
        <v>51</v>
      </c>
      <c r="M53" s="5">
        <v>7200000</v>
      </c>
      <c r="N53" s="26"/>
      <c r="O53" s="27"/>
      <c r="P53" s="28"/>
    </row>
    <row r="54" spans="1:16" s="29" customFormat="1" ht="78" customHeight="1">
      <c r="A54" s="83"/>
      <c r="B54" s="73"/>
      <c r="C54" s="43" t="s">
        <v>101</v>
      </c>
      <c r="D54" s="23">
        <v>460</v>
      </c>
      <c r="E54" s="1">
        <v>502</v>
      </c>
      <c r="F54" s="2">
        <v>7955400</v>
      </c>
      <c r="G54" s="6">
        <v>3</v>
      </c>
      <c r="H54" s="85"/>
      <c r="I54" s="83"/>
      <c r="J54" s="76"/>
      <c r="K54" s="80"/>
      <c r="L54" s="21" t="s">
        <v>50</v>
      </c>
      <c r="M54" s="5">
        <v>1830000</v>
      </c>
      <c r="N54" s="26"/>
      <c r="O54" s="27"/>
      <c r="P54" s="28"/>
    </row>
    <row r="55" spans="1:16" s="29" customFormat="1" ht="45">
      <c r="A55" s="82" t="s">
        <v>116</v>
      </c>
      <c r="B55" s="72" t="s">
        <v>117</v>
      </c>
      <c r="C55" s="11" t="s">
        <v>33</v>
      </c>
      <c r="D55" s="23">
        <v>460</v>
      </c>
      <c r="E55" s="1">
        <v>502</v>
      </c>
      <c r="F55" s="2">
        <v>5222102</v>
      </c>
      <c r="G55" s="6">
        <v>3</v>
      </c>
      <c r="H55" s="84">
        <v>1411.7</v>
      </c>
      <c r="I55" s="82" t="s">
        <v>29</v>
      </c>
      <c r="J55" s="74" t="s">
        <v>161</v>
      </c>
      <c r="K55" s="75"/>
      <c r="L55" s="21" t="s">
        <v>51</v>
      </c>
      <c r="M55" s="5">
        <v>7061400</v>
      </c>
      <c r="N55" s="26"/>
      <c r="O55" s="27"/>
      <c r="P55" s="28"/>
    </row>
    <row r="56" spans="1:16" s="29" customFormat="1" ht="79.5" customHeight="1">
      <c r="A56" s="83"/>
      <c r="B56" s="73"/>
      <c r="C56" s="43" t="s">
        <v>101</v>
      </c>
      <c r="D56" s="23">
        <v>460</v>
      </c>
      <c r="E56" s="1">
        <v>502</v>
      </c>
      <c r="F56" s="2">
        <v>7955400</v>
      </c>
      <c r="G56" s="6">
        <v>3</v>
      </c>
      <c r="H56" s="85"/>
      <c r="I56" s="83"/>
      <c r="J56" s="76"/>
      <c r="K56" s="77"/>
      <c r="L56" s="21" t="s">
        <v>50</v>
      </c>
      <c r="M56" s="5">
        <v>1421600</v>
      </c>
      <c r="N56" s="26"/>
      <c r="O56" s="27"/>
      <c r="P56" s="28"/>
    </row>
    <row r="57" spans="1:16" s="29" customFormat="1" ht="45">
      <c r="A57" s="82" t="s">
        <v>162</v>
      </c>
      <c r="B57" s="82" t="s">
        <v>163</v>
      </c>
      <c r="C57" s="11" t="s">
        <v>33</v>
      </c>
      <c r="D57" s="23">
        <v>460</v>
      </c>
      <c r="E57" s="1">
        <v>502</v>
      </c>
      <c r="F57" s="2">
        <v>5222102</v>
      </c>
      <c r="G57" s="6">
        <v>3</v>
      </c>
      <c r="H57" s="84">
        <v>8330</v>
      </c>
      <c r="I57" s="82" t="s">
        <v>29</v>
      </c>
      <c r="J57" s="88">
        <v>12755280</v>
      </c>
      <c r="K57" s="88">
        <v>59400000</v>
      </c>
      <c r="L57" s="21" t="s">
        <v>51</v>
      </c>
      <c r="M57" s="5">
        <v>33785700</v>
      </c>
      <c r="N57" s="26"/>
      <c r="O57" s="27"/>
      <c r="P57" s="28"/>
    </row>
    <row r="58" spans="1:16" s="29" customFormat="1" ht="67.5">
      <c r="A58" s="83"/>
      <c r="B58" s="83"/>
      <c r="C58" s="43" t="s">
        <v>101</v>
      </c>
      <c r="D58" s="23">
        <v>460</v>
      </c>
      <c r="E58" s="1">
        <v>502</v>
      </c>
      <c r="F58" s="2">
        <v>7955400</v>
      </c>
      <c r="G58" s="6">
        <v>3</v>
      </c>
      <c r="H58" s="85"/>
      <c r="I58" s="83"/>
      <c r="J58" s="89"/>
      <c r="K58" s="89"/>
      <c r="L58" s="21" t="s">
        <v>50</v>
      </c>
      <c r="M58" s="5">
        <v>3754000</v>
      </c>
      <c r="N58" s="26"/>
      <c r="O58" s="27"/>
      <c r="P58" s="28"/>
    </row>
    <row r="59" spans="1:16" s="29" customFormat="1" ht="45">
      <c r="A59" s="82" t="s">
        <v>164</v>
      </c>
      <c r="B59" s="82" t="s">
        <v>165</v>
      </c>
      <c r="C59" s="11" t="s">
        <v>33</v>
      </c>
      <c r="D59" s="23">
        <v>460</v>
      </c>
      <c r="E59" s="1">
        <v>502</v>
      </c>
      <c r="F59" s="2">
        <v>5222102</v>
      </c>
      <c r="G59" s="6">
        <v>3</v>
      </c>
      <c r="H59" s="84">
        <v>11509</v>
      </c>
      <c r="I59" s="82" t="s">
        <v>29</v>
      </c>
      <c r="J59" s="88">
        <v>18680620</v>
      </c>
      <c r="K59" s="88">
        <v>87500000</v>
      </c>
      <c r="L59" s="21" t="s">
        <v>51</v>
      </c>
      <c r="M59" s="5">
        <v>22500000</v>
      </c>
      <c r="N59" s="26"/>
      <c r="O59" s="27"/>
      <c r="P59" s="28"/>
    </row>
    <row r="60" spans="1:16" s="29" customFormat="1" ht="67.5">
      <c r="A60" s="83"/>
      <c r="B60" s="83"/>
      <c r="C60" s="43" t="s">
        <v>101</v>
      </c>
      <c r="D60" s="23">
        <v>460</v>
      </c>
      <c r="E60" s="1">
        <v>502</v>
      </c>
      <c r="F60" s="2">
        <v>7955400</v>
      </c>
      <c r="G60" s="6">
        <v>3</v>
      </c>
      <c r="H60" s="85"/>
      <c r="I60" s="83"/>
      <c r="J60" s="89"/>
      <c r="K60" s="89"/>
      <c r="L60" s="21" t="s">
        <v>50</v>
      </c>
      <c r="M60" s="5">
        <v>2500000</v>
      </c>
      <c r="N60" s="26"/>
      <c r="O60" s="27"/>
      <c r="P60" s="28"/>
    </row>
    <row r="61" spans="1:16" s="29" customFormat="1" ht="47.25" customHeight="1">
      <c r="A61" s="82" t="s">
        <v>166</v>
      </c>
      <c r="B61" s="82" t="s">
        <v>167</v>
      </c>
      <c r="C61" s="11" t="s">
        <v>33</v>
      </c>
      <c r="D61" s="23">
        <v>460</v>
      </c>
      <c r="E61" s="1">
        <v>502</v>
      </c>
      <c r="F61" s="2">
        <v>5222102</v>
      </c>
      <c r="G61" s="6">
        <v>3</v>
      </c>
      <c r="H61" s="84">
        <v>1442</v>
      </c>
      <c r="I61" s="82" t="s">
        <v>29</v>
      </c>
      <c r="J61" s="74" t="s">
        <v>174</v>
      </c>
      <c r="K61" s="75"/>
      <c r="L61" s="21" t="s">
        <v>51</v>
      </c>
      <c r="M61" s="5">
        <v>243000</v>
      </c>
      <c r="N61" s="26"/>
      <c r="O61" s="27"/>
      <c r="P61" s="28"/>
    </row>
    <row r="62" spans="1:16" s="29" customFormat="1" ht="65.25" customHeight="1">
      <c r="A62" s="83"/>
      <c r="B62" s="83"/>
      <c r="C62" s="43" t="s">
        <v>101</v>
      </c>
      <c r="D62" s="23">
        <v>460</v>
      </c>
      <c r="E62" s="1">
        <v>502</v>
      </c>
      <c r="F62" s="2">
        <v>7955400</v>
      </c>
      <c r="G62" s="6">
        <v>3</v>
      </c>
      <c r="H62" s="85"/>
      <c r="I62" s="83"/>
      <c r="J62" s="76"/>
      <c r="K62" s="77"/>
      <c r="L62" s="21" t="s">
        <v>50</v>
      </c>
      <c r="M62" s="5">
        <v>27000</v>
      </c>
      <c r="N62" s="26"/>
      <c r="O62" s="27"/>
      <c r="P62" s="28"/>
    </row>
    <row r="63" spans="1:16" s="29" customFormat="1" ht="65.25" customHeight="1">
      <c r="A63" s="82" t="s">
        <v>168</v>
      </c>
      <c r="B63" s="82" t="s">
        <v>169</v>
      </c>
      <c r="C63" s="11" t="s">
        <v>33</v>
      </c>
      <c r="D63" s="23">
        <v>460</v>
      </c>
      <c r="E63" s="1">
        <v>502</v>
      </c>
      <c r="F63" s="2">
        <v>5222102</v>
      </c>
      <c r="G63" s="6">
        <v>3</v>
      </c>
      <c r="H63" s="84">
        <v>1002</v>
      </c>
      <c r="I63" s="82" t="s">
        <v>29</v>
      </c>
      <c r="J63" s="74" t="s">
        <v>174</v>
      </c>
      <c r="K63" s="75"/>
      <c r="L63" s="21" t="s">
        <v>51</v>
      </c>
      <c r="M63" s="5">
        <v>189000</v>
      </c>
      <c r="N63" s="26"/>
      <c r="O63" s="27"/>
      <c r="P63" s="28"/>
    </row>
    <row r="64" spans="1:16" s="29" customFormat="1" ht="65.25" customHeight="1">
      <c r="A64" s="83"/>
      <c r="B64" s="83"/>
      <c r="C64" s="43" t="s">
        <v>101</v>
      </c>
      <c r="D64" s="23">
        <v>460</v>
      </c>
      <c r="E64" s="1">
        <v>502</v>
      </c>
      <c r="F64" s="2">
        <v>7955400</v>
      </c>
      <c r="G64" s="6">
        <v>3</v>
      </c>
      <c r="H64" s="85"/>
      <c r="I64" s="83"/>
      <c r="J64" s="76"/>
      <c r="K64" s="77"/>
      <c r="L64" s="21" t="s">
        <v>50</v>
      </c>
      <c r="M64" s="5">
        <v>21000</v>
      </c>
      <c r="N64" s="26"/>
      <c r="O64" s="27"/>
      <c r="P64" s="28"/>
    </row>
    <row r="65" spans="1:16" s="29" customFormat="1" ht="45">
      <c r="A65" s="82" t="s">
        <v>170</v>
      </c>
      <c r="B65" s="82" t="s">
        <v>171</v>
      </c>
      <c r="C65" s="11" t="s">
        <v>33</v>
      </c>
      <c r="D65" s="23">
        <v>460</v>
      </c>
      <c r="E65" s="1">
        <v>502</v>
      </c>
      <c r="F65" s="2">
        <v>5222102</v>
      </c>
      <c r="G65" s="6">
        <v>3</v>
      </c>
      <c r="H65" s="84">
        <v>6200</v>
      </c>
      <c r="I65" s="82" t="s">
        <v>29</v>
      </c>
      <c r="J65" s="74" t="s">
        <v>174</v>
      </c>
      <c r="K65" s="75"/>
      <c r="L65" s="21" t="s">
        <v>51</v>
      </c>
      <c r="M65" s="5">
        <v>189000</v>
      </c>
      <c r="N65" s="26"/>
      <c r="O65" s="27"/>
      <c r="P65" s="28"/>
    </row>
    <row r="66" spans="1:16" s="29" customFormat="1" ht="67.5">
      <c r="A66" s="83"/>
      <c r="B66" s="83"/>
      <c r="C66" s="43" t="s">
        <v>101</v>
      </c>
      <c r="D66" s="23">
        <v>460</v>
      </c>
      <c r="E66" s="1">
        <v>502</v>
      </c>
      <c r="F66" s="2">
        <v>7955400</v>
      </c>
      <c r="G66" s="6">
        <v>3</v>
      </c>
      <c r="H66" s="85"/>
      <c r="I66" s="83"/>
      <c r="J66" s="76"/>
      <c r="K66" s="77"/>
      <c r="L66" s="21" t="s">
        <v>50</v>
      </c>
      <c r="M66" s="5">
        <v>21000</v>
      </c>
      <c r="N66" s="26"/>
      <c r="O66" s="27"/>
      <c r="P66" s="28"/>
    </row>
    <row r="67" spans="1:16" s="29" customFormat="1" ht="45">
      <c r="A67" s="82" t="s">
        <v>172</v>
      </c>
      <c r="B67" s="82" t="s">
        <v>173</v>
      </c>
      <c r="C67" s="11" t="s">
        <v>33</v>
      </c>
      <c r="D67" s="23">
        <v>460</v>
      </c>
      <c r="E67" s="1">
        <v>502</v>
      </c>
      <c r="F67" s="2">
        <v>5222102</v>
      </c>
      <c r="G67" s="6">
        <v>3</v>
      </c>
      <c r="H67" s="84">
        <v>2100</v>
      </c>
      <c r="I67" s="82" t="s">
        <v>29</v>
      </c>
      <c r="J67" s="74" t="s">
        <v>174</v>
      </c>
      <c r="K67" s="75"/>
      <c r="L67" s="21" t="s">
        <v>51</v>
      </c>
      <c r="M67" s="5">
        <v>216000</v>
      </c>
      <c r="N67" s="26"/>
      <c r="O67" s="27"/>
      <c r="P67" s="28"/>
    </row>
    <row r="68" spans="1:16" s="29" customFormat="1" ht="67.5">
      <c r="A68" s="83"/>
      <c r="B68" s="83"/>
      <c r="C68" s="43" t="s">
        <v>101</v>
      </c>
      <c r="D68" s="23">
        <v>460</v>
      </c>
      <c r="E68" s="1">
        <v>502</v>
      </c>
      <c r="F68" s="2">
        <v>7955400</v>
      </c>
      <c r="G68" s="6">
        <v>3</v>
      </c>
      <c r="H68" s="85"/>
      <c r="I68" s="83"/>
      <c r="J68" s="76"/>
      <c r="K68" s="77"/>
      <c r="L68" s="21" t="s">
        <v>50</v>
      </c>
      <c r="M68" s="5">
        <v>24000</v>
      </c>
      <c r="N68" s="26"/>
      <c r="O68" s="27"/>
      <c r="P68" s="28"/>
    </row>
    <row r="69" spans="1:16" s="29" customFormat="1" ht="38.25" customHeight="1">
      <c r="A69" s="11" t="s">
        <v>14</v>
      </c>
      <c r="B69" s="11" t="s">
        <v>38</v>
      </c>
      <c r="C69" s="43" t="s">
        <v>24</v>
      </c>
      <c r="D69" s="23">
        <v>460</v>
      </c>
      <c r="E69" s="1">
        <v>502</v>
      </c>
      <c r="F69" s="2">
        <v>1020102</v>
      </c>
      <c r="G69" s="6">
        <v>3</v>
      </c>
      <c r="H69" s="50"/>
      <c r="I69" s="22"/>
      <c r="J69" s="30"/>
      <c r="K69" s="5"/>
      <c r="L69" s="21" t="s">
        <v>50</v>
      </c>
      <c r="M69" s="5">
        <f>219839-17884</f>
        <v>201955</v>
      </c>
      <c r="N69" s="26"/>
      <c r="O69" s="27"/>
      <c r="P69" s="28" t="s">
        <v>73</v>
      </c>
    </row>
    <row r="70" spans="1:16" s="29" customFormat="1" ht="38.25" customHeight="1">
      <c r="A70" s="11" t="s">
        <v>39</v>
      </c>
      <c r="B70" s="11" t="s">
        <v>15</v>
      </c>
      <c r="C70" s="43" t="s">
        <v>24</v>
      </c>
      <c r="D70" s="23">
        <v>460</v>
      </c>
      <c r="E70" s="1">
        <v>502</v>
      </c>
      <c r="F70" s="2">
        <v>1020102</v>
      </c>
      <c r="G70" s="6">
        <v>3</v>
      </c>
      <c r="H70" s="50"/>
      <c r="I70" s="22"/>
      <c r="J70" s="30"/>
      <c r="K70" s="5"/>
      <c r="L70" s="21" t="s">
        <v>50</v>
      </c>
      <c r="M70" s="5">
        <f>132116-43736.95</f>
        <v>88379.05</v>
      </c>
      <c r="N70" s="26"/>
      <c r="O70" s="27"/>
      <c r="P70" s="28" t="s">
        <v>73</v>
      </c>
    </row>
    <row r="71" spans="1:16" s="29" customFormat="1" ht="25.5" customHeight="1">
      <c r="A71" s="11" t="s">
        <v>40</v>
      </c>
      <c r="B71" s="11" t="s">
        <v>58</v>
      </c>
      <c r="C71" s="43" t="s">
        <v>24</v>
      </c>
      <c r="D71" s="23">
        <v>460</v>
      </c>
      <c r="E71" s="1">
        <v>502</v>
      </c>
      <c r="F71" s="2">
        <v>1020102</v>
      </c>
      <c r="G71" s="6">
        <v>3</v>
      </c>
      <c r="H71" s="50"/>
      <c r="I71" s="22"/>
      <c r="J71" s="30"/>
      <c r="K71" s="5"/>
      <c r="L71" s="21" t="s">
        <v>50</v>
      </c>
      <c r="M71" s="5">
        <v>178000</v>
      </c>
      <c r="N71" s="26"/>
      <c r="O71" s="27"/>
      <c r="P71" s="28" t="s">
        <v>72</v>
      </c>
    </row>
    <row r="72" spans="1:16" s="29" customFormat="1" ht="32.25" customHeight="1">
      <c r="A72" s="11" t="s">
        <v>41</v>
      </c>
      <c r="B72" s="11" t="s">
        <v>59</v>
      </c>
      <c r="C72" s="43" t="s">
        <v>24</v>
      </c>
      <c r="D72" s="23">
        <v>460</v>
      </c>
      <c r="E72" s="1">
        <v>502</v>
      </c>
      <c r="F72" s="2">
        <v>1020102</v>
      </c>
      <c r="G72" s="6">
        <v>3</v>
      </c>
      <c r="H72" s="50"/>
      <c r="I72" s="22"/>
      <c r="J72" s="30"/>
      <c r="K72" s="5"/>
      <c r="L72" s="21" t="s">
        <v>50</v>
      </c>
      <c r="M72" s="5">
        <f>465525-60000</f>
        <v>405525</v>
      </c>
      <c r="N72" s="26"/>
      <c r="O72" s="27"/>
      <c r="P72" s="28" t="s">
        <v>73</v>
      </c>
    </row>
    <row r="73" spans="1:16" s="29" customFormat="1" ht="44.25" customHeight="1">
      <c r="A73" s="11" t="s">
        <v>16</v>
      </c>
      <c r="B73" s="11" t="s">
        <v>60</v>
      </c>
      <c r="C73" s="43" t="s">
        <v>24</v>
      </c>
      <c r="D73" s="23">
        <v>460</v>
      </c>
      <c r="E73" s="1">
        <v>502</v>
      </c>
      <c r="F73" s="2">
        <v>1020102</v>
      </c>
      <c r="G73" s="6">
        <v>3</v>
      </c>
      <c r="H73" s="50"/>
      <c r="I73" s="22"/>
      <c r="J73" s="30"/>
      <c r="K73" s="5"/>
      <c r="L73" s="21" t="s">
        <v>50</v>
      </c>
      <c r="M73" s="5">
        <v>2125994</v>
      </c>
      <c r="N73" s="26"/>
      <c r="O73" s="27"/>
      <c r="P73" s="28"/>
    </row>
    <row r="74" spans="1:16" s="29" customFormat="1" ht="68.25" customHeight="1">
      <c r="A74" s="11" t="s">
        <v>181</v>
      </c>
      <c r="B74" s="11" t="s">
        <v>183</v>
      </c>
      <c r="C74" s="43" t="s">
        <v>101</v>
      </c>
      <c r="D74" s="23">
        <v>460</v>
      </c>
      <c r="E74" s="1">
        <v>502</v>
      </c>
      <c r="F74" s="2">
        <v>7955400</v>
      </c>
      <c r="G74" s="6">
        <v>3</v>
      </c>
      <c r="H74" s="50"/>
      <c r="I74" s="22"/>
      <c r="J74" s="78" t="s">
        <v>120</v>
      </c>
      <c r="K74" s="79"/>
      <c r="L74" s="21" t="s">
        <v>50</v>
      </c>
      <c r="M74" s="5">
        <v>50000</v>
      </c>
      <c r="N74" s="26"/>
      <c r="O74" s="27"/>
      <c r="P74" s="28"/>
    </row>
    <row r="75" spans="1:16" s="29" customFormat="1" ht="68.25" customHeight="1">
      <c r="A75" s="11" t="s">
        <v>182</v>
      </c>
      <c r="B75" s="11" t="s">
        <v>184</v>
      </c>
      <c r="C75" s="43" t="s">
        <v>101</v>
      </c>
      <c r="D75" s="23">
        <v>460</v>
      </c>
      <c r="E75" s="1">
        <v>502</v>
      </c>
      <c r="F75" s="2">
        <v>7955400</v>
      </c>
      <c r="G75" s="6">
        <v>3</v>
      </c>
      <c r="H75" s="50"/>
      <c r="I75" s="22"/>
      <c r="J75" s="78" t="s">
        <v>120</v>
      </c>
      <c r="K75" s="79"/>
      <c r="L75" s="21" t="s">
        <v>50</v>
      </c>
      <c r="M75" s="5">
        <v>50000</v>
      </c>
      <c r="N75" s="26"/>
      <c r="O75" s="27"/>
      <c r="P75" s="28"/>
    </row>
    <row r="76" spans="1:16" s="29" customFormat="1" ht="50.25" customHeight="1">
      <c r="A76" s="11" t="s">
        <v>20</v>
      </c>
      <c r="B76" s="11" t="s">
        <v>61</v>
      </c>
      <c r="C76" s="11" t="s">
        <v>134</v>
      </c>
      <c r="D76" s="23">
        <v>460</v>
      </c>
      <c r="E76" s="1">
        <v>502</v>
      </c>
      <c r="F76" s="35">
        <v>7955100</v>
      </c>
      <c r="G76" s="6">
        <v>3</v>
      </c>
      <c r="H76" s="50"/>
      <c r="I76" s="22"/>
      <c r="J76" s="78" t="s">
        <v>120</v>
      </c>
      <c r="K76" s="79"/>
      <c r="L76" s="21" t="s">
        <v>50</v>
      </c>
      <c r="M76" s="5">
        <v>440499</v>
      </c>
      <c r="N76" s="26"/>
      <c r="O76" s="27"/>
      <c r="P76" s="28" t="s">
        <v>74</v>
      </c>
    </row>
    <row r="77" spans="1:16" s="29" customFormat="1" ht="34.5" customHeight="1">
      <c r="A77" s="11" t="s">
        <v>187</v>
      </c>
      <c r="B77" s="11" t="s">
        <v>155</v>
      </c>
      <c r="C77" s="43" t="s">
        <v>121</v>
      </c>
      <c r="D77" s="23">
        <v>460</v>
      </c>
      <c r="E77" s="1">
        <v>503</v>
      </c>
      <c r="F77" s="2">
        <v>5222102</v>
      </c>
      <c r="G77" s="6">
        <v>3</v>
      </c>
      <c r="H77" s="50"/>
      <c r="I77" s="22"/>
      <c r="J77" s="30"/>
      <c r="K77" s="5"/>
      <c r="L77" s="21" t="s">
        <v>136</v>
      </c>
      <c r="M77" s="5">
        <v>710000</v>
      </c>
      <c r="N77" s="26"/>
      <c r="O77" s="27"/>
      <c r="P77" s="28"/>
    </row>
    <row r="78" spans="1:16" s="29" customFormat="1" ht="34.5" customHeight="1">
      <c r="A78" s="11" t="s">
        <v>137</v>
      </c>
      <c r="B78" s="11" t="s">
        <v>138</v>
      </c>
      <c r="C78" s="43" t="s">
        <v>121</v>
      </c>
      <c r="D78" s="23">
        <v>460</v>
      </c>
      <c r="E78" s="1">
        <v>503</v>
      </c>
      <c r="F78" s="2">
        <v>5222102</v>
      </c>
      <c r="G78" s="6">
        <v>3</v>
      </c>
      <c r="H78" s="50"/>
      <c r="I78" s="22"/>
      <c r="J78" s="30"/>
      <c r="K78" s="5"/>
      <c r="L78" s="21" t="s">
        <v>136</v>
      </c>
      <c r="M78" s="5">
        <v>710000</v>
      </c>
      <c r="N78" s="26"/>
      <c r="O78" s="27"/>
      <c r="P78" s="28"/>
    </row>
    <row r="79" spans="1:16" s="29" customFormat="1" ht="34.5" customHeight="1">
      <c r="A79" s="11" t="s">
        <v>139</v>
      </c>
      <c r="B79" s="11" t="s">
        <v>140</v>
      </c>
      <c r="C79" s="43" t="s">
        <v>121</v>
      </c>
      <c r="D79" s="23">
        <v>460</v>
      </c>
      <c r="E79" s="1">
        <v>503</v>
      </c>
      <c r="F79" s="2">
        <v>5222102</v>
      </c>
      <c r="G79" s="6">
        <v>3</v>
      </c>
      <c r="H79" s="50"/>
      <c r="I79" s="22"/>
      <c r="J79" s="30"/>
      <c r="K79" s="5"/>
      <c r="L79" s="21" t="s">
        <v>136</v>
      </c>
      <c r="M79" s="5">
        <v>124000</v>
      </c>
      <c r="N79" s="26"/>
      <c r="O79" s="27"/>
      <c r="P79" s="28"/>
    </row>
    <row r="80" spans="1:16" s="29" customFormat="1" ht="34.5" customHeight="1">
      <c r="A80" s="11" t="s">
        <v>141</v>
      </c>
      <c r="B80" s="11" t="s">
        <v>142</v>
      </c>
      <c r="C80" s="43" t="s">
        <v>121</v>
      </c>
      <c r="D80" s="23">
        <v>460</v>
      </c>
      <c r="E80" s="1">
        <v>503</v>
      </c>
      <c r="F80" s="2">
        <v>5222102</v>
      </c>
      <c r="G80" s="6">
        <v>3</v>
      </c>
      <c r="H80" s="50"/>
      <c r="I80" s="22"/>
      <c r="J80" s="30"/>
      <c r="K80" s="5"/>
      <c r="L80" s="21" t="s">
        <v>136</v>
      </c>
      <c r="M80" s="5">
        <v>62302</v>
      </c>
      <c r="N80" s="26"/>
      <c r="O80" s="27"/>
      <c r="P80" s="28"/>
    </row>
    <row r="81" spans="1:16" s="29" customFormat="1" ht="34.5" customHeight="1">
      <c r="A81" s="11" t="s">
        <v>143</v>
      </c>
      <c r="B81" s="11" t="s">
        <v>144</v>
      </c>
      <c r="C81" s="43" t="s">
        <v>121</v>
      </c>
      <c r="D81" s="23">
        <v>460</v>
      </c>
      <c r="E81" s="1">
        <v>503</v>
      </c>
      <c r="F81" s="2">
        <v>5222102</v>
      </c>
      <c r="G81" s="6">
        <v>3</v>
      </c>
      <c r="H81" s="50"/>
      <c r="I81" s="22"/>
      <c r="J81" s="30"/>
      <c r="K81" s="5"/>
      <c r="L81" s="21" t="s">
        <v>136</v>
      </c>
      <c r="M81" s="5">
        <v>27698</v>
      </c>
      <c r="N81" s="26"/>
      <c r="O81" s="27"/>
      <c r="P81" s="28"/>
    </row>
    <row r="82" spans="1:16" s="29" customFormat="1" ht="30" customHeight="1">
      <c r="A82" s="11" t="s">
        <v>157</v>
      </c>
      <c r="B82" s="11" t="s">
        <v>156</v>
      </c>
      <c r="C82" s="43" t="s">
        <v>121</v>
      </c>
      <c r="D82" s="23">
        <v>460</v>
      </c>
      <c r="E82" s="1">
        <v>503</v>
      </c>
      <c r="F82" s="2">
        <v>5222102</v>
      </c>
      <c r="G82" s="6">
        <v>3</v>
      </c>
      <c r="H82" s="50"/>
      <c r="I82" s="22"/>
      <c r="J82" s="30"/>
      <c r="K82" s="5"/>
      <c r="L82" s="21" t="s">
        <v>50</v>
      </c>
      <c r="M82" s="5">
        <v>94000</v>
      </c>
      <c r="N82" s="26"/>
      <c r="O82" s="27"/>
      <c r="P82" s="28"/>
    </row>
    <row r="83" spans="1:16" s="29" customFormat="1" ht="27" customHeight="1">
      <c r="A83" s="11" t="s">
        <v>70</v>
      </c>
      <c r="B83" s="11" t="s">
        <v>71</v>
      </c>
      <c r="C83" s="43" t="s">
        <v>24</v>
      </c>
      <c r="D83" s="23">
        <v>460</v>
      </c>
      <c r="E83" s="1">
        <v>502</v>
      </c>
      <c r="F83" s="2">
        <v>1020102</v>
      </c>
      <c r="G83" s="6">
        <v>3</v>
      </c>
      <c r="H83" s="50"/>
      <c r="I83" s="22"/>
      <c r="J83" s="30"/>
      <c r="K83" s="5"/>
      <c r="L83" s="21" t="s">
        <v>50</v>
      </c>
      <c r="M83" s="5">
        <f>465200-11200.98</f>
        <v>453999.02</v>
      </c>
      <c r="N83" s="26"/>
      <c r="O83" s="27"/>
      <c r="P83" s="28"/>
    </row>
    <row r="84" spans="1:16" s="29" customFormat="1" ht="21" customHeight="1">
      <c r="A84" s="11" t="s">
        <v>69</v>
      </c>
      <c r="B84" s="11" t="s">
        <v>55</v>
      </c>
      <c r="C84" s="43" t="s">
        <v>24</v>
      </c>
      <c r="D84" s="23">
        <v>460</v>
      </c>
      <c r="E84" s="1">
        <v>503</v>
      </c>
      <c r="F84" s="2">
        <v>1020102</v>
      </c>
      <c r="G84" s="6">
        <v>3</v>
      </c>
      <c r="H84" s="50"/>
      <c r="I84" s="22"/>
      <c r="J84" s="30"/>
      <c r="K84" s="5"/>
      <c r="L84" s="21" t="s">
        <v>50</v>
      </c>
      <c r="M84" s="5">
        <v>923400</v>
      </c>
      <c r="N84" s="26"/>
      <c r="O84" s="27"/>
      <c r="P84" s="28"/>
    </row>
    <row r="85" spans="1:16" s="29" customFormat="1" ht="55.5" customHeight="1">
      <c r="A85" s="11" t="s">
        <v>62</v>
      </c>
      <c r="B85" s="11" t="s">
        <v>56</v>
      </c>
      <c r="C85" s="43" t="s">
        <v>192</v>
      </c>
      <c r="D85" s="23">
        <v>460</v>
      </c>
      <c r="E85" s="1">
        <v>503</v>
      </c>
      <c r="F85" s="2">
        <v>7951700</v>
      </c>
      <c r="G85" s="6">
        <v>3</v>
      </c>
      <c r="H85" s="50"/>
      <c r="I85" s="22"/>
      <c r="J85" s="78" t="s">
        <v>120</v>
      </c>
      <c r="K85" s="79"/>
      <c r="L85" s="21" t="s">
        <v>50</v>
      </c>
      <c r="M85" s="5">
        <v>1000000</v>
      </c>
      <c r="N85" s="26"/>
      <c r="O85" s="27"/>
      <c r="P85" s="28"/>
    </row>
    <row r="86" spans="1:16" ht="25.5" customHeight="1">
      <c r="A86" s="11" t="s">
        <v>57</v>
      </c>
      <c r="B86" s="11" t="s">
        <v>63</v>
      </c>
      <c r="C86" s="43" t="s">
        <v>24</v>
      </c>
      <c r="D86" s="23">
        <v>460</v>
      </c>
      <c r="E86" s="1">
        <v>503</v>
      </c>
      <c r="F86" s="2">
        <v>1020102</v>
      </c>
      <c r="G86" s="6">
        <v>3</v>
      </c>
      <c r="H86" s="50"/>
      <c r="I86" s="22"/>
      <c r="J86" s="30"/>
      <c r="K86" s="5"/>
      <c r="L86" s="21" t="s">
        <v>50</v>
      </c>
      <c r="M86" s="5">
        <f>780668.94-43692.33-99870</f>
        <v>637106.61</v>
      </c>
      <c r="N86" s="26"/>
      <c r="O86" s="27"/>
      <c r="P86" s="28"/>
    </row>
    <row r="87" spans="1:16" ht="32.25" customHeight="1">
      <c r="A87" s="11" t="s">
        <v>66</v>
      </c>
      <c r="B87" s="43" t="s">
        <v>67</v>
      </c>
      <c r="C87" s="43" t="s">
        <v>68</v>
      </c>
      <c r="D87" s="23">
        <v>460</v>
      </c>
      <c r="E87" s="1">
        <v>503</v>
      </c>
      <c r="F87" s="2">
        <v>7950900</v>
      </c>
      <c r="G87" s="6">
        <v>3</v>
      </c>
      <c r="H87" s="51"/>
      <c r="I87" s="24"/>
      <c r="J87" s="25"/>
      <c r="K87" s="10"/>
      <c r="L87" s="21" t="s">
        <v>50</v>
      </c>
      <c r="M87" s="5">
        <v>3666263</v>
      </c>
      <c r="N87" s="26"/>
      <c r="O87" s="27"/>
      <c r="P87" s="28"/>
    </row>
    <row r="88" spans="1:16" ht="32.25" customHeight="1">
      <c r="A88" s="72" t="s">
        <v>176</v>
      </c>
      <c r="B88" s="72" t="s">
        <v>160</v>
      </c>
      <c r="C88" s="43" t="s">
        <v>68</v>
      </c>
      <c r="D88" s="23">
        <v>460</v>
      </c>
      <c r="E88" s="1">
        <v>503</v>
      </c>
      <c r="F88" s="8">
        <v>7950900</v>
      </c>
      <c r="G88" s="6">
        <v>3</v>
      </c>
      <c r="H88" s="51"/>
      <c r="I88" s="24"/>
      <c r="J88" s="25"/>
      <c r="K88" s="10"/>
      <c r="L88" s="21" t="s">
        <v>50</v>
      </c>
      <c r="M88" s="5">
        <v>927862</v>
      </c>
      <c r="N88" s="26"/>
      <c r="O88" s="27"/>
      <c r="P88" s="28"/>
    </row>
    <row r="89" spans="1:16" ht="32.25" customHeight="1">
      <c r="A89" s="81"/>
      <c r="B89" s="81"/>
      <c r="C89" s="70" t="s">
        <v>175</v>
      </c>
      <c r="D89" s="23">
        <v>460</v>
      </c>
      <c r="E89" s="1">
        <v>503</v>
      </c>
      <c r="F89" s="8">
        <v>7955500</v>
      </c>
      <c r="G89" s="6">
        <v>500</v>
      </c>
      <c r="H89" s="51"/>
      <c r="I89" s="24"/>
      <c r="J89" s="25"/>
      <c r="K89" s="10"/>
      <c r="L89" s="21" t="s">
        <v>50</v>
      </c>
      <c r="M89" s="5">
        <v>728171</v>
      </c>
      <c r="N89" s="26"/>
      <c r="O89" s="27"/>
      <c r="P89" s="28"/>
    </row>
    <row r="90" spans="1:16" ht="32.25" customHeight="1">
      <c r="A90" s="73"/>
      <c r="B90" s="73"/>
      <c r="C90" s="71"/>
      <c r="D90" s="23">
        <v>460</v>
      </c>
      <c r="E90" s="1">
        <v>503</v>
      </c>
      <c r="F90" s="8">
        <v>5227002</v>
      </c>
      <c r="G90" s="6">
        <v>500</v>
      </c>
      <c r="H90" s="51"/>
      <c r="I90" s="24"/>
      <c r="J90" s="25"/>
      <c r="K90" s="10"/>
      <c r="L90" s="21" t="s">
        <v>51</v>
      </c>
      <c r="M90" s="5">
        <v>6553536</v>
      </c>
      <c r="N90" s="26"/>
      <c r="O90" s="27"/>
      <c r="P90" s="28"/>
    </row>
    <row r="91" spans="1:16" ht="32.25" customHeight="1">
      <c r="A91" s="72" t="s">
        <v>177</v>
      </c>
      <c r="B91" s="72" t="s">
        <v>178</v>
      </c>
      <c r="C91" s="70" t="s">
        <v>175</v>
      </c>
      <c r="D91" s="23">
        <v>460</v>
      </c>
      <c r="E91" s="1">
        <v>503</v>
      </c>
      <c r="F91" s="8">
        <v>7955500</v>
      </c>
      <c r="G91" s="6">
        <v>500</v>
      </c>
      <c r="H91" s="51"/>
      <c r="I91" s="24"/>
      <c r="J91" s="25"/>
      <c r="K91" s="10"/>
      <c r="L91" s="21" t="s">
        <v>50</v>
      </c>
      <c r="M91" s="5">
        <v>535652</v>
      </c>
      <c r="N91" s="26"/>
      <c r="O91" s="27"/>
      <c r="P91" s="28"/>
    </row>
    <row r="92" spans="1:16" ht="32.25" customHeight="1">
      <c r="A92" s="73"/>
      <c r="B92" s="73"/>
      <c r="C92" s="71"/>
      <c r="D92" s="23">
        <v>460</v>
      </c>
      <c r="E92" s="1">
        <v>503</v>
      </c>
      <c r="F92" s="8">
        <v>5227002</v>
      </c>
      <c r="G92" s="6">
        <v>500</v>
      </c>
      <c r="H92" s="51"/>
      <c r="I92" s="24"/>
      <c r="J92" s="25"/>
      <c r="K92" s="10"/>
      <c r="L92" s="21" t="s">
        <v>51</v>
      </c>
      <c r="M92" s="5">
        <v>4820871</v>
      </c>
      <c r="N92" s="26"/>
      <c r="O92" s="27"/>
      <c r="P92" s="28"/>
    </row>
    <row r="93" spans="1:16" ht="32.25" customHeight="1">
      <c r="A93" s="72" t="s">
        <v>179</v>
      </c>
      <c r="B93" s="72" t="s">
        <v>180</v>
      </c>
      <c r="C93" s="70" t="s">
        <v>175</v>
      </c>
      <c r="D93" s="23">
        <v>460</v>
      </c>
      <c r="E93" s="1">
        <v>503</v>
      </c>
      <c r="F93" s="8">
        <v>7955500</v>
      </c>
      <c r="G93" s="6">
        <v>500</v>
      </c>
      <c r="H93" s="51"/>
      <c r="I93" s="24"/>
      <c r="J93" s="74" t="s">
        <v>174</v>
      </c>
      <c r="K93" s="75"/>
      <c r="L93" s="21" t="s">
        <v>50</v>
      </c>
      <c r="M93" s="5">
        <v>55177</v>
      </c>
      <c r="N93" s="26"/>
      <c r="O93" s="27"/>
      <c r="P93" s="28"/>
    </row>
    <row r="94" spans="1:16" ht="32.25" customHeight="1">
      <c r="A94" s="73"/>
      <c r="B94" s="73"/>
      <c r="C94" s="71"/>
      <c r="D94" s="23">
        <v>460</v>
      </c>
      <c r="E94" s="1">
        <v>503</v>
      </c>
      <c r="F94" s="8">
        <v>5227002</v>
      </c>
      <c r="G94" s="6">
        <v>500</v>
      </c>
      <c r="H94" s="51"/>
      <c r="I94" s="24"/>
      <c r="J94" s="76"/>
      <c r="K94" s="77"/>
      <c r="L94" s="21" t="s">
        <v>51</v>
      </c>
      <c r="M94" s="5">
        <f>496600-7</f>
        <v>496593</v>
      </c>
      <c r="N94" s="26"/>
      <c r="O94" s="27"/>
      <c r="P94" s="28"/>
    </row>
    <row r="95" spans="1:16" s="29" customFormat="1" ht="60" customHeight="1">
      <c r="A95" s="11" t="s">
        <v>188</v>
      </c>
      <c r="B95" s="20" t="s">
        <v>189</v>
      </c>
      <c r="C95" s="43" t="s">
        <v>24</v>
      </c>
      <c r="D95" s="23">
        <v>460</v>
      </c>
      <c r="E95" s="1">
        <v>503</v>
      </c>
      <c r="F95" s="65" t="s">
        <v>158</v>
      </c>
      <c r="G95" s="6">
        <v>3</v>
      </c>
      <c r="H95" s="51"/>
      <c r="I95" s="24"/>
      <c r="J95" s="25"/>
      <c r="K95" s="10"/>
      <c r="L95" s="21" t="s">
        <v>50</v>
      </c>
      <c r="M95" s="5">
        <v>50400</v>
      </c>
      <c r="N95" s="26"/>
      <c r="O95" s="27"/>
      <c r="P95" s="28"/>
    </row>
    <row r="96" spans="1:16" s="29" customFormat="1" ht="60" customHeight="1">
      <c r="A96" s="11" t="s">
        <v>190</v>
      </c>
      <c r="B96" s="20" t="s">
        <v>191</v>
      </c>
      <c r="C96" s="43" t="s">
        <v>24</v>
      </c>
      <c r="D96" s="23">
        <v>460</v>
      </c>
      <c r="E96" s="1">
        <v>503</v>
      </c>
      <c r="F96" s="65" t="s">
        <v>158</v>
      </c>
      <c r="G96" s="6">
        <v>3</v>
      </c>
      <c r="H96" s="51"/>
      <c r="I96" s="24"/>
      <c r="J96" s="25"/>
      <c r="K96" s="10"/>
      <c r="L96" s="21" t="s">
        <v>50</v>
      </c>
      <c r="M96" s="5">
        <v>131600</v>
      </c>
      <c r="N96" s="26"/>
      <c r="O96" s="27"/>
      <c r="P96" s="28"/>
    </row>
    <row r="97" spans="1:16" ht="32.25" customHeight="1">
      <c r="A97" s="11" t="s">
        <v>150</v>
      </c>
      <c r="B97" s="20" t="s">
        <v>151</v>
      </c>
      <c r="C97" s="43" t="s">
        <v>24</v>
      </c>
      <c r="D97" s="23">
        <v>460</v>
      </c>
      <c r="E97" s="1">
        <v>503</v>
      </c>
      <c r="F97" s="63" t="s">
        <v>158</v>
      </c>
      <c r="G97" s="6">
        <v>3</v>
      </c>
      <c r="H97" s="51"/>
      <c r="I97" s="24"/>
      <c r="J97" s="25"/>
      <c r="K97" s="25">
        <v>1211300</v>
      </c>
      <c r="L97" s="21" t="s">
        <v>50</v>
      </c>
      <c r="M97" s="5">
        <f>840500-744331.4</f>
        <v>96168.59999999998</v>
      </c>
      <c r="N97" s="26"/>
      <c r="O97" s="27"/>
      <c r="P97" s="28"/>
    </row>
    <row r="98" spans="1:16" ht="32.25" customHeight="1">
      <c r="A98" s="11" t="s">
        <v>148</v>
      </c>
      <c r="B98" s="20" t="s">
        <v>149</v>
      </c>
      <c r="C98" s="43" t="s">
        <v>24</v>
      </c>
      <c r="D98" s="23">
        <v>460</v>
      </c>
      <c r="E98" s="1">
        <v>503</v>
      </c>
      <c r="F98" s="63" t="s">
        <v>159</v>
      </c>
      <c r="G98" s="6">
        <v>3</v>
      </c>
      <c r="H98" s="51"/>
      <c r="I98" s="24"/>
      <c r="J98" s="25"/>
      <c r="K98" s="10"/>
      <c r="L98" s="21" t="s">
        <v>50</v>
      </c>
      <c r="M98" s="5">
        <f>1000000-246098.2</f>
        <v>753901.8</v>
      </c>
      <c r="N98" s="26"/>
      <c r="O98" s="27"/>
      <c r="P98" s="28"/>
    </row>
    <row r="99" spans="1:16" ht="45" customHeight="1">
      <c r="A99" s="20" t="s">
        <v>118</v>
      </c>
      <c r="B99" s="20" t="s">
        <v>119</v>
      </c>
      <c r="C99" s="43" t="s">
        <v>185</v>
      </c>
      <c r="D99" s="23">
        <v>460</v>
      </c>
      <c r="E99" s="1">
        <v>702</v>
      </c>
      <c r="F99" s="2">
        <v>1020102</v>
      </c>
      <c r="G99" s="6">
        <v>3</v>
      </c>
      <c r="H99" s="51" t="s">
        <v>122</v>
      </c>
      <c r="I99" s="24" t="s">
        <v>78</v>
      </c>
      <c r="J99" s="25">
        <v>28327257</v>
      </c>
      <c r="K99" s="10">
        <v>112251000</v>
      </c>
      <c r="L99" s="66" t="s">
        <v>50</v>
      </c>
      <c r="M99" s="5">
        <v>1830000</v>
      </c>
      <c r="N99" s="26"/>
      <c r="O99" s="27"/>
      <c r="P99" s="28"/>
    </row>
    <row r="100" spans="1:16" ht="45" customHeight="1">
      <c r="A100" s="11" t="s">
        <v>152</v>
      </c>
      <c r="B100" s="20" t="s">
        <v>153</v>
      </c>
      <c r="C100" s="43" t="s">
        <v>24</v>
      </c>
      <c r="D100" s="23">
        <v>460</v>
      </c>
      <c r="E100" s="1">
        <v>709</v>
      </c>
      <c r="F100" s="2">
        <v>5222601</v>
      </c>
      <c r="G100" s="6">
        <v>3</v>
      </c>
      <c r="H100" s="51">
        <v>3354.9</v>
      </c>
      <c r="I100" s="24" t="s">
        <v>154</v>
      </c>
      <c r="J100" s="25">
        <v>36897000</v>
      </c>
      <c r="K100" s="10">
        <v>117014000</v>
      </c>
      <c r="L100" s="21" t="s">
        <v>50</v>
      </c>
      <c r="M100" s="5">
        <v>18296900</v>
      </c>
      <c r="N100" s="26"/>
      <c r="O100" s="27"/>
      <c r="P100" s="28" t="s">
        <v>72</v>
      </c>
    </row>
    <row r="101" spans="1:16" s="29" customFormat="1" ht="45.75" customHeight="1">
      <c r="A101" s="3" t="s">
        <v>17</v>
      </c>
      <c r="B101" s="117" t="s">
        <v>64</v>
      </c>
      <c r="C101" s="43" t="s">
        <v>46</v>
      </c>
      <c r="D101" s="23">
        <v>460</v>
      </c>
      <c r="E101" s="1">
        <v>701</v>
      </c>
      <c r="F101" s="2">
        <v>7950800</v>
      </c>
      <c r="G101" s="6">
        <v>3</v>
      </c>
      <c r="H101" s="94">
        <v>140</v>
      </c>
      <c r="I101" s="82" t="s">
        <v>26</v>
      </c>
      <c r="J101" s="88">
        <v>37065000</v>
      </c>
      <c r="K101" s="86">
        <v>164828000</v>
      </c>
      <c r="L101" s="21" t="s">
        <v>50</v>
      </c>
      <c r="M101" s="5">
        <f>15966231-10777652.35</f>
        <v>5188578.65</v>
      </c>
      <c r="N101" s="26"/>
      <c r="O101" s="27"/>
      <c r="P101" s="28"/>
    </row>
    <row r="102" spans="1:16" s="29" customFormat="1" ht="45.75" customHeight="1">
      <c r="A102" s="3" t="s">
        <v>17</v>
      </c>
      <c r="B102" s="118"/>
      <c r="C102" s="43" t="s">
        <v>46</v>
      </c>
      <c r="D102" s="23">
        <v>460</v>
      </c>
      <c r="E102" s="1">
        <v>701</v>
      </c>
      <c r="F102" s="2">
        <v>5224400</v>
      </c>
      <c r="G102" s="6">
        <v>3</v>
      </c>
      <c r="H102" s="95"/>
      <c r="I102" s="83"/>
      <c r="J102" s="89"/>
      <c r="K102" s="87"/>
      <c r="L102" s="21" t="s">
        <v>51</v>
      </c>
      <c r="M102" s="5">
        <v>64630338.85</v>
      </c>
      <c r="N102" s="26"/>
      <c r="O102" s="27"/>
      <c r="P102" s="28"/>
    </row>
    <row r="103" spans="1:16" s="29" customFormat="1" ht="45.75" customHeight="1">
      <c r="A103" s="22" t="s">
        <v>42</v>
      </c>
      <c r="B103" s="72" t="s">
        <v>18</v>
      </c>
      <c r="C103" s="43" t="s">
        <v>46</v>
      </c>
      <c r="D103" s="23">
        <v>460</v>
      </c>
      <c r="E103" s="1">
        <v>702</v>
      </c>
      <c r="F103" s="2">
        <v>7950800</v>
      </c>
      <c r="G103" s="6">
        <v>3</v>
      </c>
      <c r="H103" s="94" t="s">
        <v>77</v>
      </c>
      <c r="I103" s="82" t="s">
        <v>78</v>
      </c>
      <c r="J103" s="88">
        <v>49665100</v>
      </c>
      <c r="K103" s="86">
        <v>196794000</v>
      </c>
      <c r="L103" s="21" t="s">
        <v>50</v>
      </c>
      <c r="M103" s="5">
        <v>11240100</v>
      </c>
      <c r="N103" s="26">
        <v>4157200</v>
      </c>
      <c r="O103" s="27"/>
      <c r="P103" s="28"/>
    </row>
    <row r="104" spans="1:16" s="29" customFormat="1" ht="49.5" customHeight="1">
      <c r="A104" s="22" t="s">
        <v>42</v>
      </c>
      <c r="B104" s="73"/>
      <c r="C104" s="43" t="s">
        <v>47</v>
      </c>
      <c r="D104" s="23">
        <v>460</v>
      </c>
      <c r="E104" s="1">
        <v>702</v>
      </c>
      <c r="F104" s="2">
        <v>5225603</v>
      </c>
      <c r="G104" s="6">
        <v>3</v>
      </c>
      <c r="H104" s="95"/>
      <c r="I104" s="83"/>
      <c r="J104" s="89"/>
      <c r="K104" s="87"/>
      <c r="L104" s="21" t="s">
        <v>51</v>
      </c>
      <c r="M104" s="5">
        <f>101160600+941355.67</f>
        <v>102101955.67</v>
      </c>
      <c r="N104" s="26">
        <v>6235700</v>
      </c>
      <c r="O104" s="27"/>
      <c r="P104" s="28"/>
    </row>
    <row r="105" spans="1:16" s="29" customFormat="1" ht="48" customHeight="1">
      <c r="A105" s="11" t="s">
        <v>19</v>
      </c>
      <c r="B105" s="72" t="s">
        <v>43</v>
      </c>
      <c r="C105" s="43" t="s">
        <v>48</v>
      </c>
      <c r="D105" s="23">
        <v>460</v>
      </c>
      <c r="E105" s="1">
        <v>1102</v>
      </c>
      <c r="F105" s="2">
        <v>7950600</v>
      </c>
      <c r="G105" s="6">
        <v>3</v>
      </c>
      <c r="H105" s="94" t="s">
        <v>75</v>
      </c>
      <c r="I105" s="82" t="s">
        <v>76</v>
      </c>
      <c r="J105" s="88">
        <v>288797920</v>
      </c>
      <c r="K105" s="86">
        <v>1018668000</v>
      </c>
      <c r="L105" s="34" t="s">
        <v>50</v>
      </c>
      <c r="M105" s="5">
        <f>439200+6316000</f>
        <v>6755200</v>
      </c>
      <c r="N105" s="26">
        <v>358700</v>
      </c>
      <c r="O105" s="27">
        <v>354300</v>
      </c>
      <c r="P105" s="28"/>
    </row>
    <row r="106" spans="1:16" s="29" customFormat="1" ht="45.75" thickBot="1">
      <c r="A106" s="20" t="s">
        <v>19</v>
      </c>
      <c r="B106" s="81"/>
      <c r="C106" s="38" t="s">
        <v>21</v>
      </c>
      <c r="D106" s="39">
        <v>460</v>
      </c>
      <c r="E106" s="7">
        <v>1102</v>
      </c>
      <c r="F106" s="8">
        <v>5223500</v>
      </c>
      <c r="G106" s="9">
        <v>3</v>
      </c>
      <c r="H106" s="113"/>
      <c r="I106" s="114"/>
      <c r="J106" s="115"/>
      <c r="K106" s="116"/>
      <c r="L106" s="21" t="s">
        <v>51</v>
      </c>
      <c r="M106" s="10">
        <f>8347000+98990573.7+120000000</f>
        <v>227337573.7</v>
      </c>
      <c r="N106" s="40">
        <v>6816200</v>
      </c>
      <c r="O106" s="41">
        <v>6732700</v>
      </c>
      <c r="P106" s="42"/>
    </row>
    <row r="107" spans="1:16" s="60" customFormat="1" ht="15.75" customHeight="1" thickBot="1">
      <c r="A107" s="112" t="s">
        <v>25</v>
      </c>
      <c r="B107" s="112"/>
      <c r="C107" s="112"/>
      <c r="D107" s="55"/>
      <c r="E107" s="56"/>
      <c r="F107" s="56"/>
      <c r="G107" s="56"/>
      <c r="H107" s="57"/>
      <c r="I107" s="57"/>
      <c r="J107" s="14"/>
      <c r="K107" s="58"/>
      <c r="L107" s="59"/>
      <c r="M107" s="62">
        <f>SUM(M8:M106)</f>
        <v>952966033.6600001</v>
      </c>
      <c r="N107" s="62">
        <f>SUM(N8:N106)</f>
        <v>35063400</v>
      </c>
      <c r="O107" s="62">
        <f>SUM(O8:O106)</f>
        <v>19036900</v>
      </c>
      <c r="P107" s="15"/>
    </row>
    <row r="109" spans="14:16" ht="15">
      <c r="N109" s="32"/>
      <c r="P109" s="31"/>
    </row>
    <row r="110" ht="15">
      <c r="M110" s="31"/>
    </row>
  </sheetData>
  <sheetProtection/>
  <mergeCells count="203">
    <mergeCell ref="J59:J60"/>
    <mergeCell ref="J57:J58"/>
    <mergeCell ref="J61:K62"/>
    <mergeCell ref="J63:K64"/>
    <mergeCell ref="J65:K66"/>
    <mergeCell ref="J67:K68"/>
    <mergeCell ref="K59:K60"/>
    <mergeCell ref="K57:K58"/>
    <mergeCell ref="J74:K74"/>
    <mergeCell ref="A35:A36"/>
    <mergeCell ref="A37:A38"/>
    <mergeCell ref="B105:B106"/>
    <mergeCell ref="H105:H106"/>
    <mergeCell ref="I105:I106"/>
    <mergeCell ref="J105:J106"/>
    <mergeCell ref="K105:K106"/>
    <mergeCell ref="J85:K85"/>
    <mergeCell ref="B101:B102"/>
    <mergeCell ref="A107:C107"/>
    <mergeCell ref="B103:B104"/>
    <mergeCell ref="H103:H104"/>
    <mergeCell ref="I103:I104"/>
    <mergeCell ref="J103:J104"/>
    <mergeCell ref="K103:K104"/>
    <mergeCell ref="H101:H102"/>
    <mergeCell ref="I101:I102"/>
    <mergeCell ref="J101:J102"/>
    <mergeCell ref="K101:K102"/>
    <mergeCell ref="O1:P1"/>
    <mergeCell ref="N2:P2"/>
    <mergeCell ref="N3:P3"/>
    <mergeCell ref="P6:P7"/>
    <mergeCell ref="J12:J13"/>
    <mergeCell ref="K12:K1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L7"/>
    <mergeCell ref="M6:O6"/>
    <mergeCell ref="B35:B36"/>
    <mergeCell ref="H35:H36"/>
    <mergeCell ref="I35:I36"/>
    <mergeCell ref="J35:J36"/>
    <mergeCell ref="K35:K36"/>
    <mergeCell ref="B16:B17"/>
    <mergeCell ref="H16:H17"/>
    <mergeCell ref="I16:I17"/>
    <mergeCell ref="B19:B20"/>
    <mergeCell ref="A12:A13"/>
    <mergeCell ref="A14:A15"/>
    <mergeCell ref="B14:B15"/>
    <mergeCell ref="H14:H15"/>
    <mergeCell ref="I14:I15"/>
    <mergeCell ref="B12:B13"/>
    <mergeCell ref="H12:H13"/>
    <mergeCell ref="I12:I13"/>
    <mergeCell ref="H41:H42"/>
    <mergeCell ref="I41:I42"/>
    <mergeCell ref="J39:J40"/>
    <mergeCell ref="J16:K17"/>
    <mergeCell ref="J23:K24"/>
    <mergeCell ref="K28:K29"/>
    <mergeCell ref="H19:H20"/>
    <mergeCell ref="I19:I20"/>
    <mergeCell ref="J25:K26"/>
    <mergeCell ref="K30:K31"/>
    <mergeCell ref="A10:A11"/>
    <mergeCell ref="B10:B11"/>
    <mergeCell ref="H10:H11"/>
    <mergeCell ref="I10:I11"/>
    <mergeCell ref="J10:J11"/>
    <mergeCell ref="K10:K11"/>
    <mergeCell ref="J14:J15"/>
    <mergeCell ref="K14:K15"/>
    <mergeCell ref="A16:A17"/>
    <mergeCell ref="J19:K20"/>
    <mergeCell ref="A21:A22"/>
    <mergeCell ref="B21:B22"/>
    <mergeCell ref="H21:H22"/>
    <mergeCell ref="I21:I22"/>
    <mergeCell ref="J21:K22"/>
    <mergeCell ref="A19:A20"/>
    <mergeCell ref="A23:A24"/>
    <mergeCell ref="B23:B24"/>
    <mergeCell ref="H23:H24"/>
    <mergeCell ref="I23:I24"/>
    <mergeCell ref="A25:A26"/>
    <mergeCell ref="B25:B26"/>
    <mergeCell ref="H25:H26"/>
    <mergeCell ref="I25:I26"/>
    <mergeCell ref="A28:A29"/>
    <mergeCell ref="B28:B29"/>
    <mergeCell ref="H28:H29"/>
    <mergeCell ref="I28:I29"/>
    <mergeCell ref="J28:J29"/>
    <mergeCell ref="A30:A31"/>
    <mergeCell ref="B30:B31"/>
    <mergeCell ref="H30:H31"/>
    <mergeCell ref="I30:I31"/>
    <mergeCell ref="J30:J31"/>
    <mergeCell ref="A39:A40"/>
    <mergeCell ref="B39:B40"/>
    <mergeCell ref="H39:H40"/>
    <mergeCell ref="I39:I40"/>
    <mergeCell ref="J32:J34"/>
    <mergeCell ref="K32:K34"/>
    <mergeCell ref="A32:A34"/>
    <mergeCell ref="B32:B34"/>
    <mergeCell ref="J37:J38"/>
    <mergeCell ref="K37:K38"/>
    <mergeCell ref="H43:H44"/>
    <mergeCell ref="I43:I44"/>
    <mergeCell ref="J43:J44"/>
    <mergeCell ref="K43:K44"/>
    <mergeCell ref="A41:A42"/>
    <mergeCell ref="H32:H34"/>
    <mergeCell ref="I32:I34"/>
    <mergeCell ref="B37:B38"/>
    <mergeCell ref="H37:H38"/>
    <mergeCell ref="I37:I38"/>
    <mergeCell ref="B41:B42"/>
    <mergeCell ref="A45:A46"/>
    <mergeCell ref="B45:B46"/>
    <mergeCell ref="H45:H46"/>
    <mergeCell ref="I45:I46"/>
    <mergeCell ref="K39:K40"/>
    <mergeCell ref="J41:J42"/>
    <mergeCell ref="K41:K42"/>
    <mergeCell ref="A43:A44"/>
    <mergeCell ref="B43:B44"/>
    <mergeCell ref="K45:K46"/>
    <mergeCell ref="B51:B52"/>
    <mergeCell ref="H51:H52"/>
    <mergeCell ref="I51:I52"/>
    <mergeCell ref="J51:K52"/>
    <mergeCell ref="J45:J46"/>
    <mergeCell ref="B47:B48"/>
    <mergeCell ref="H47:H48"/>
    <mergeCell ref="I47:I48"/>
    <mergeCell ref="J47:J48"/>
    <mergeCell ref="J55:K56"/>
    <mergeCell ref="A51:A52"/>
    <mergeCell ref="K47:K48"/>
    <mergeCell ref="A49:A50"/>
    <mergeCell ref="B49:B50"/>
    <mergeCell ref="H49:H50"/>
    <mergeCell ref="I49:I50"/>
    <mergeCell ref="J49:K50"/>
    <mergeCell ref="A47:A48"/>
    <mergeCell ref="A53:A54"/>
    <mergeCell ref="B53:B54"/>
    <mergeCell ref="H53:H54"/>
    <mergeCell ref="I53:I54"/>
    <mergeCell ref="A55:A56"/>
    <mergeCell ref="B55:B56"/>
    <mergeCell ref="H55:H56"/>
    <mergeCell ref="I55:I56"/>
    <mergeCell ref="A57:A58"/>
    <mergeCell ref="A59:A60"/>
    <mergeCell ref="A67:A68"/>
    <mergeCell ref="A65:A66"/>
    <mergeCell ref="A63:A64"/>
    <mergeCell ref="A61:A62"/>
    <mergeCell ref="B67:B68"/>
    <mergeCell ref="B65:B66"/>
    <mergeCell ref="B63:B64"/>
    <mergeCell ref="B61:B62"/>
    <mergeCell ref="B59:B60"/>
    <mergeCell ref="B57:B58"/>
    <mergeCell ref="I57:I58"/>
    <mergeCell ref="H67:H68"/>
    <mergeCell ref="H65:H66"/>
    <mergeCell ref="H63:H64"/>
    <mergeCell ref="H61:H62"/>
    <mergeCell ref="H59:H60"/>
    <mergeCell ref="H57:H58"/>
    <mergeCell ref="J53:J54"/>
    <mergeCell ref="K53:K54"/>
    <mergeCell ref="J76:K76"/>
    <mergeCell ref="A88:A90"/>
    <mergeCell ref="B88:B90"/>
    <mergeCell ref="I67:I68"/>
    <mergeCell ref="I65:I66"/>
    <mergeCell ref="I63:I64"/>
    <mergeCell ref="I61:I62"/>
    <mergeCell ref="I59:I60"/>
    <mergeCell ref="A4:P4"/>
    <mergeCell ref="C89:C90"/>
    <mergeCell ref="C91:C92"/>
    <mergeCell ref="C93:C94"/>
    <mergeCell ref="A93:A94"/>
    <mergeCell ref="B93:B94"/>
    <mergeCell ref="J93:K94"/>
    <mergeCell ref="A91:A92"/>
    <mergeCell ref="B91:B92"/>
    <mergeCell ref="J75:K75"/>
  </mergeCells>
  <printOptions/>
  <pageMargins left="0.11811023622047245" right="0.11811023622047245" top="0.7480314960629921" bottom="0.35433070866141736" header="0.31496062992125984" footer="0.31496062992125984"/>
  <pageSetup fitToHeight="17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2011-01-17T04:17:56Z</cp:lastPrinted>
  <dcterms:created xsi:type="dcterms:W3CDTF">2006-09-16T00:00:00Z</dcterms:created>
  <dcterms:modified xsi:type="dcterms:W3CDTF">2012-01-12T03:46:09Z</dcterms:modified>
  <cp:category/>
  <cp:version/>
  <cp:contentType/>
  <cp:contentStatus/>
</cp:coreProperties>
</file>